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1125" windowWidth="14685" windowHeight="8085" firstSheet="1" activeTab="2"/>
  </bookViews>
  <sheets>
    <sheet name="Кассовый план Д (12.03.14.)" sheetId="1" r:id="rId1"/>
    <sheet name="ОТЧЕТ ДОХ (1 кв.)" sheetId="2" r:id="rId2"/>
    <sheet name="ОТЧЕТ РАСХ(1 кв)" sheetId="3" r:id="rId3"/>
    <sheet name="Лист2" sheetId="4" r:id="rId4"/>
  </sheets>
  <definedNames/>
  <calcPr fullCalcOnLoad="1"/>
</workbook>
</file>

<file path=xl/sharedStrings.xml><?xml version="1.0" encoding="utf-8"?>
<sst xmlns="http://schemas.openxmlformats.org/spreadsheetml/2006/main" count="1609" uniqueCount="613">
  <si>
    <t>№ п/п</t>
  </si>
  <si>
    <t>ИСТОЧНИКИ ДОХОДОВ</t>
  </si>
  <si>
    <t>2.1</t>
  </si>
  <si>
    <t>ВСЕГО  ДОХОДОВ</t>
  </si>
  <si>
    <t>( тыс. руб)</t>
  </si>
  <si>
    <t>1.1.</t>
  </si>
  <si>
    <t>20203024030000151</t>
  </si>
  <si>
    <t>20203027030100151</t>
  </si>
  <si>
    <t>Доходы от перечисления части прибыли,остающейся после уплаты налогов и иных обязательных платежей муниципальных унитарных предприятий,созданных внутригородскими муниципальными образованиями городов федерального значения Москвы и Санкт-Петербурга</t>
  </si>
  <si>
    <t>11109043030000120</t>
  </si>
  <si>
    <t>20203027030200151</t>
  </si>
  <si>
    <t>20203024030100151</t>
  </si>
  <si>
    <t xml:space="preserve"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 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</si>
  <si>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</si>
  <si>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%</t>
  </si>
  <si>
    <t>300</t>
  </si>
  <si>
    <t>код  бюджетной классификации Российской Федерации</t>
  </si>
  <si>
    <t>главного администратора</t>
  </si>
  <si>
    <t>доходов  бюджета МО МО № 78</t>
  </si>
  <si>
    <t>I</t>
  </si>
  <si>
    <t>10000000000000000</t>
  </si>
  <si>
    <t xml:space="preserve">1. </t>
  </si>
  <si>
    <t>10500000000000000</t>
  </si>
  <si>
    <t>НАЛОГИ НА СОВОКУПНЫЙ ДОХОД</t>
  </si>
  <si>
    <t>1.1</t>
  </si>
  <si>
    <t>10501000000000110</t>
  </si>
  <si>
    <t xml:space="preserve">Налог, взимаемый в связи с применением упрощенной системы налогообложения </t>
  </si>
  <si>
    <t>1.1.1</t>
  </si>
  <si>
    <t>10501011010000110</t>
  </si>
  <si>
    <t>Налог, взимаемый с налогоплательщиков, выбравших в качестве объекта налогообложения доходы</t>
  </si>
  <si>
    <t>1.1.2.</t>
  </si>
  <si>
    <t>10501012010000110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</si>
  <si>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</si>
  <si>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1.1.3.</t>
  </si>
  <si>
    <t>10501021010000110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</si>
  <si>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</si>
  <si>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1.1.4.</t>
  </si>
  <si>
    <t>10501022010000110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</si>
  <si>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</si>
  <si>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1.1.5.</t>
  </si>
  <si>
    <t>10501050010000110</t>
  </si>
  <si>
    <t>Минимальный налог, зачисляемый в бюджеты субъектов Российской Федерации</t>
  </si>
  <si>
    <t>1.2.</t>
  </si>
  <si>
    <t>10502000020000110</t>
  </si>
  <si>
    <t>Единый налог на вмененный доход  для отдельных видов деятельности</t>
  </si>
  <si>
    <t>1.2.1.</t>
  </si>
  <si>
    <t>10502010020000110</t>
  </si>
  <si>
    <t>1.2.2.</t>
  </si>
  <si>
    <t>10502020020000110</t>
  </si>
  <si>
    <t>Единый налог на вмененный доход  для отдельных видов деятельности (за налоговые периоды, истекшие  до 1 января 2011 года)</t>
  </si>
  <si>
    <t xml:space="preserve">2. </t>
  </si>
  <si>
    <t>10600000000000000</t>
  </si>
  <si>
    <t>НАЛОГИ НА ИМУЩЕСТВО</t>
  </si>
  <si>
    <t>10601010030000110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</si>
  <si>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</si>
  <si>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3.</t>
  </si>
  <si>
    <t>10900000000000000</t>
  </si>
  <si>
    <t>ЗАДОЛЖЕННОСТЬ И ПЕРЕРАСЧЕТЫ ПО ОТМЕНЕННЫМ НАЛОГАМ, СБОРАМ И ИНЫМ ОБЯЗАТЕЛЬНЫМ ПЛАТЕЖАМ</t>
  </si>
  <si>
    <t>3.1.</t>
  </si>
  <si>
    <t>10904000000000110</t>
  </si>
  <si>
    <t>Налоги на имущество</t>
  </si>
  <si>
    <t>3.1.1.</t>
  </si>
  <si>
    <t>10904040010000110</t>
  </si>
  <si>
    <t>Налог с имущества, переходящего в порядке наследования или дарения</t>
  </si>
  <si>
    <t>4.</t>
  </si>
  <si>
    <t>11100000000000000</t>
  </si>
  <si>
    <t>ДОХОДЫ ОТ ИСПОЛЬЗОВАНИЯ ИМУЩЕСТВА, НАХОДЯЩЕГОСЯ В ГОСУДАРСТВЕННОЙ И МУНИЦИПАЛЬНОЙ СОБСТВЕННОСТИ</t>
  </si>
  <si>
    <t>4.1.</t>
  </si>
  <si>
    <t>11107010000000120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</si>
  <si>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 обязательных платежей </t>
  </si>
  <si>
    <t>4.1.1</t>
  </si>
  <si>
    <t>11107013030000120</t>
  </si>
  <si>
    <t>4.2.</t>
  </si>
  <si>
    <t>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</si>
  <si>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</si>
  <si>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4.2.1.</t>
  </si>
  <si>
    <t>Прочие поступления от использования имущества, находящегося в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</si>
  <si>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5.</t>
  </si>
  <si>
    <t>11300000000000000</t>
  </si>
  <si>
    <t>ДОХОДЫ ОТ ОКАЗАНИЯ ПЛАТНЫХ УСЛУГ(РАБОТ) И КОМПЕНСАЦИИ ЗАТРАТ ГОСУДАРСТВА</t>
  </si>
  <si>
    <t>5.1.</t>
  </si>
  <si>
    <t>11301000000000130</t>
  </si>
  <si>
    <t>Доходы от оказания платных услуг(работ)</t>
  </si>
  <si>
    <t>5.1.1</t>
  </si>
  <si>
    <t>11301993030000130</t>
  </si>
  <si>
    <t>Прочие доходы от оказания платных услуг(работ) получателями средств бюджетов внутригородских муниципальных образований городов федерального значения Москвы и Санкт-Петербурга</t>
  </si>
  <si>
    <t>5.2.</t>
  </si>
  <si>
    <t>11302000000000130</t>
  </si>
  <si>
    <t>Доходы от компенсации затрат государства</t>
  </si>
  <si>
    <t>5.2.1.</t>
  </si>
  <si>
    <t>11302993030000130</t>
  </si>
  <si>
    <t xml:space="preserve">Прочие доходы от компенсации затрат бюджетов внутригородских муниципальных образований городов федерального значения Москвы и Санкт-Петербурга </t>
  </si>
  <si>
    <t>5.2.1.1</t>
  </si>
  <si>
    <t>11302993030100130</t>
  </si>
  <si>
    <t>Средства,составляющие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</si>
  <si>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5.2.1.2</t>
  </si>
  <si>
    <t>11302993030200130</t>
  </si>
  <si>
    <t>Другие виды прочих доходов от  компенсации затрат бюджетов внутригородских муниципальных образований  Санкт-Петербурга</t>
  </si>
  <si>
    <t>6.</t>
  </si>
  <si>
    <t>11400000000000000</t>
  </si>
  <si>
    <t>ДОХОДЫ ОТ ПРОДАЖИ МАТЕРИАЛЬНЫХ И НЕМАТЕРИАЛЬНЫХ АКТИВОВ</t>
  </si>
  <si>
    <t>6.1.</t>
  </si>
  <si>
    <t>11404000000000420</t>
  </si>
  <si>
    <t>Доходы от продажи нематериальных активов</t>
  </si>
  <si>
    <t>6.1.1</t>
  </si>
  <si>
    <t>11404030030000420</t>
  </si>
  <si>
    <t xml:space="preserve">Доходы от продажи нематериальных активов, находящихся в собственности внутригородских муниципальных образований городов федерального значения Москвы и Санкт-Петербурга </t>
  </si>
  <si>
    <t>7.</t>
  </si>
  <si>
    <t>11600000000000000</t>
  </si>
  <si>
    <t>ШТРАФЫ,САНКЦИИ,ВОЗМЕЩЕНИЕ УЩЕРБА</t>
  </si>
  <si>
    <t>7.1.</t>
  </si>
  <si>
    <t>182, 188</t>
  </si>
  <si>
    <t>11606000010000140</t>
  </si>
  <si>
    <t>Денежные взыскания(штрафы) за нарушение законодательства о применении контрольно-кассовой техники при осуществлении наличных денежных  расчетов и (или) расчетов с использованием платежных карт</t>
  </si>
  <si>
    <t>7.1.1</t>
  </si>
  <si>
    <t>7.1.2</t>
  </si>
  <si>
    <t>7.2.</t>
  </si>
  <si>
    <t>11618000000000140</t>
  </si>
  <si>
    <t>Денежные взыскания(штрафы) за нарушение бюджетного законодательства Российской Федерации</t>
  </si>
  <si>
    <t>7.2.1.</t>
  </si>
  <si>
    <t>11618030030000140</t>
  </si>
  <si>
    <t>Денежные взыскания(штрафы) за нарушение бюджетного законодательства (в части бюджетов внутригородских муниципальных образований городов федерального значения Москвы и Санкт-Петербурга)</t>
  </si>
  <si>
    <t>7.3.</t>
  </si>
  <si>
    <t>11621000000000140</t>
  </si>
  <si>
    <t>Денежные взыскания(штрафы) и иные суммы,взыскиваемые с лиц, виновных  в совершении преступлений, и в возмещение ущерба имуществу</t>
  </si>
  <si>
    <t>7.3.1.</t>
  </si>
  <si>
    <t>188, 322, 415, 416</t>
  </si>
  <si>
    <t>11621030030000140</t>
  </si>
  <si>
    <t>Денежные взыскания(штрафы) и иные суммы,взыскиваемые с лиц, виновных  в совершении преступлений, и в возмещение ущерба имуществу, зачисляемые в бюджеты внутригородских муниципальных образований городов федерального значения Москвы и Санкт-Петербурга</t>
  </si>
  <si>
    <t>7.4.</t>
  </si>
  <si>
    <t>11633000000000140</t>
  </si>
  <si>
    <t>Денежные взыскания(штрафы) за нарушения законодательства Российской Федерации о размещении заказов на поставки товаров, выполнение работ, оказание услуг</t>
  </si>
  <si>
    <t>7.4.2.</t>
  </si>
  <si>
    <t>11633030030000140</t>
  </si>
  <si>
    <t>Денежные взыскания(штрафы) за нарушения законодательства Российской Федерации о размещении заказов на поставки товаров, выполнение работ, оказание услуг для нужд внутригородских муниципальных образований городов федерального значения Москвы и Санкт-Петербурга</t>
  </si>
  <si>
    <t>7.5.</t>
  </si>
  <si>
    <t>11690000000000140</t>
  </si>
  <si>
    <t>Прочие поступления от денежных взысканий(штрафов) и иных сумм в возмещение ущерба</t>
  </si>
  <si>
    <t>7.5.1.</t>
  </si>
  <si>
    <t>11690030030000140</t>
  </si>
  <si>
    <t>Прочие поступления от денежных взысканий(штрафов) и иных сумм в возмещение ущерба, зачисляемые в  бюджеты внутригородских муниципальных образований городов федерального значения Москвы и Санкт-Петербурга</t>
  </si>
  <si>
    <t>7.5.1.1.</t>
  </si>
  <si>
    <t>806-808, 824,827, 863</t>
  </si>
  <si>
    <t>11690030030100140</t>
  </si>
  <si>
    <t>Штрафы за административные правонарушения в области благоустройства, предусмотренные  главой 4 Закона  Санкт-Петербурга "Об административных правонарушениях  в Санкт-Петербурге"</t>
  </si>
  <si>
    <t>7.5.1.1.1</t>
  </si>
  <si>
    <t>806</t>
  </si>
  <si>
    <t>7.5.1.1.2</t>
  </si>
  <si>
    <t>807</t>
  </si>
  <si>
    <t>7.5.1.1.3</t>
  </si>
  <si>
    <t>863</t>
  </si>
  <si>
    <t>7.5.1.1.4</t>
  </si>
  <si>
    <t>808,824, 827</t>
  </si>
  <si>
    <t>7.5.1.2</t>
  </si>
  <si>
    <t>11690030030200140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</si>
  <si>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</si>
  <si>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8.</t>
  </si>
  <si>
    <t>11700000000000000</t>
  </si>
  <si>
    <t>ПРОЧИЕ НЕНАЛОГОВЫЕ ДОХОДЫ</t>
  </si>
  <si>
    <t>8.1.</t>
  </si>
  <si>
    <t>11701000000000180</t>
  </si>
  <si>
    <t>Невыясненные поступления</t>
  </si>
  <si>
    <t>8.1.1</t>
  </si>
  <si>
    <t>11701030030000180</t>
  </si>
  <si>
    <t>Невыясненные поступления,зачисляемые  в бюджеты внутригородских муниципальных образований городов федерального значения Москвы и Санкт-Петербурга</t>
  </si>
  <si>
    <t>8.2.</t>
  </si>
  <si>
    <t>11705000000000180</t>
  </si>
  <si>
    <t>Прочие неналоговые доходы</t>
  </si>
  <si>
    <t>8.2.1</t>
  </si>
  <si>
    <t>11705030030000180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</si>
  <si>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</si>
  <si>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>II.</t>
  </si>
  <si>
    <t>20000000000000000</t>
  </si>
  <si>
    <t>БЕЗВОЗМЕЗДНЫЕ ПОСТУПЛЕНИЯ</t>
  </si>
  <si>
    <t>20200000000000000</t>
  </si>
  <si>
    <t>БЕЗВОЗМЕЗДНЫЕ ПОСТУПЛЕНИЯ ОТ ДРУГИХ БЮДЖЕТОВ БЮДЖЕТНОЙ СИСТЕМЫ РОССИЙСКОЙ ФЕДЕРАЦИИ</t>
  </si>
  <si>
    <t>20201999000000151</t>
  </si>
  <si>
    <t xml:space="preserve">Прочие дотации </t>
  </si>
  <si>
    <t>1.1.1.</t>
  </si>
  <si>
    <t>20201999030000151</t>
  </si>
  <si>
    <t>Прочие дотации  бюджетам внутригородских муниципальных образований городов федерального значения Москвы и Санкт-Петербурга</t>
  </si>
  <si>
    <t xml:space="preserve">1.2. </t>
  </si>
  <si>
    <t>20202000000000151</t>
  </si>
  <si>
    <t>Субсидии бюджетам субъектов Российской Федерации и муниципальных образований (межбюджетные субсидии)</t>
  </si>
  <si>
    <t>20202999030000151</t>
  </si>
  <si>
    <t>Прочие субсидии бюджетам внутригородских муниципальных образований городов федерального значения Москвы и Санкт-Петербурга</t>
  </si>
  <si>
    <t xml:space="preserve">1.3. </t>
  </si>
  <si>
    <t>20203000000000151</t>
  </si>
  <si>
    <t>Субвенции бюджетам субъектов Российской Федерации  и муниципальных образований</t>
  </si>
  <si>
    <t>1.3.1.</t>
  </si>
  <si>
    <t>Субвенции бюджетам внутригородских муниципальных образований  городов федерального значения Москвы и Санкт-Петербурга на выполнение передаваемых полномочий субъектов Российской Федерации</t>
  </si>
  <si>
    <t>1.3.1.1.</t>
  </si>
  <si>
    <t>1.3.1.2.</t>
  </si>
  <si>
    <t>20203024030200151</t>
  </si>
  <si>
    <t>1.3.2.</t>
  </si>
  <si>
    <t>20203027030000151</t>
  </si>
  <si>
    <t>Субвенции бюджетам внутригородских муниципальных образований  городов федерального значения Москвы и Санкт-Петербурга на содержание ребенка в семье опекуна и приемной семье, а также вознаграждение, причитающееся приемному родителю</t>
  </si>
  <si>
    <t>1.3.2.1.</t>
  </si>
  <si>
    <t>Субвенции бюджетам внутригородских муниципальных образований   Санкт-Петербурга на содержание ребенка в семье опекуна и приемной семье</t>
  </si>
  <si>
    <t>1.3.2.2.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</si>
  <si>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</si>
  <si>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20700000000000180</t>
  </si>
  <si>
    <t>ПРОЧИЕ БЕЗВОЗМЕЗДНЫЕ ПОСТУПЛЕНИЯ</t>
  </si>
  <si>
    <t>2.1.</t>
  </si>
  <si>
    <t>20703000030000180</t>
  </si>
  <si>
    <t>Прочие безвозмездные поступления в бюджеты внутригородских муниципальных образований городов федерального значения Москвы и Санкт-Петербурга</t>
  </si>
  <si>
    <t xml:space="preserve">3. </t>
  </si>
  <si>
    <t>20803000030000180</t>
  </si>
  <si>
    <t xml:space="preserve">Перечисления  из бюджетов внутригородских муниципальных образований городов федерального значения Москвы и Санкт-Петербурга (в бюджеты внутригородских муниципальных образованийц городов федерального значения Москвы и Санкт-Петербурга)для осуществления </t>
  </si>
  <si>
    <t>возврата(зачета)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</si>
  <si>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тыс.руб.</t>
  </si>
  <si>
    <t xml:space="preserve"> 1 квартала</t>
  </si>
  <si>
    <t>Исполнено</t>
  </si>
  <si>
    <t>Приложение 1</t>
  </si>
  <si>
    <t xml:space="preserve">Бюджет </t>
  </si>
  <si>
    <t>к Постановлению</t>
  </si>
  <si>
    <t>Местной администрации</t>
  </si>
  <si>
    <t>МО МО № 78</t>
  </si>
  <si>
    <t>Наименование   статей</t>
  </si>
  <si>
    <t>Код ГРБС</t>
  </si>
  <si>
    <t>Код разде-ла, подраздела</t>
  </si>
  <si>
    <t>Код целевой статьи</t>
  </si>
  <si>
    <t>Код вида расхо-дов</t>
  </si>
  <si>
    <t>Код эко-номической статьи</t>
  </si>
  <si>
    <t>978</t>
  </si>
  <si>
    <t>1.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</si>
  <si>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</si>
  <si>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</si>
  <si>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</si>
  <si>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</si>
  <si>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Расходы на содержание Главы Муниципального образования</t>
  </si>
  <si>
    <t>1.1.1.1</t>
  </si>
  <si>
    <t>Оплата труда и начисления на оплату труда</t>
  </si>
  <si>
    <t>121</t>
  </si>
  <si>
    <t>210</t>
  </si>
  <si>
    <t>1.1.1.1.1</t>
  </si>
  <si>
    <t>Заработная плата</t>
  </si>
  <si>
    <t>211</t>
  </si>
  <si>
    <t>1.1.1.1.2</t>
  </si>
  <si>
    <t xml:space="preserve">Начисления на оплату труда </t>
  </si>
  <si>
    <t>213</t>
  </si>
  <si>
    <t>0103</t>
  </si>
  <si>
    <t>Компенсации депутатам Муниципального Совета, осуществляющим свои полномочия на непостоянной основе расходов в связи с осуществлением  ими своих мандатов</t>
  </si>
  <si>
    <t>1.2.2.1</t>
  </si>
  <si>
    <t>Оплата работ, услуг</t>
  </si>
  <si>
    <t>220</t>
  </si>
  <si>
    <t>1.2.2.1.1</t>
  </si>
  <si>
    <t xml:space="preserve">Прочие работы, услуги </t>
  </si>
  <si>
    <t>226</t>
  </si>
  <si>
    <t>1.2.3.</t>
  </si>
  <si>
    <t>1.2.3.1</t>
  </si>
  <si>
    <t>1.2.3.1.1</t>
  </si>
  <si>
    <t>1.2.3.1.2</t>
  </si>
  <si>
    <t>Услуги связи</t>
  </si>
  <si>
    <t>242</t>
  </si>
  <si>
    <t>221</t>
  </si>
  <si>
    <t>Работы, услуги по содержанию имущества</t>
  </si>
  <si>
    <t>244</t>
  </si>
  <si>
    <t>225</t>
  </si>
  <si>
    <t>Прочие работы, услуги</t>
  </si>
  <si>
    <t>Прочие расходы</t>
  </si>
  <si>
    <t>852</t>
  </si>
  <si>
    <t>290</t>
  </si>
  <si>
    <t>Поступление нефинансовых активов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</si>
  <si>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</si>
  <si>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</si>
  <si>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</si>
  <si>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</si>
  <si>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1.3.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</si>
  <si>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</si>
  <si>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0104</t>
  </si>
  <si>
    <t>Расходы на содержание Главы Местной администрации</t>
  </si>
  <si>
    <t>1.3.1.1.1</t>
  </si>
  <si>
    <t>1.3.1.1.2</t>
  </si>
  <si>
    <t>1.3.2.1</t>
  </si>
  <si>
    <t>1.3.2.1.1</t>
  </si>
  <si>
    <t>1.3.2.1.2</t>
  </si>
  <si>
    <t>240</t>
  </si>
  <si>
    <t>Транспортные услуги</t>
  </si>
  <si>
    <t>222</t>
  </si>
  <si>
    <t>Коммунальные услуги</t>
  </si>
  <si>
    <t>223</t>
  </si>
  <si>
    <t>851</t>
  </si>
  <si>
    <t>1.3.4.</t>
  </si>
  <si>
    <t>Расходы на выполнение государственного  полномочия по составлению протоколов об административных правонарушениях</t>
  </si>
  <si>
    <t>1.3.4.1.</t>
  </si>
  <si>
    <t>1.3.4.1.1.</t>
  </si>
  <si>
    <t>1.4.</t>
  </si>
  <si>
    <t>ДРУГИЕ ОБЩЕГОСУДАРСТВЕННЫЕ ВОПРОСЫ</t>
  </si>
  <si>
    <t>0113</t>
  </si>
  <si>
    <t>1.4.1.</t>
  </si>
  <si>
    <t>1.4.1.1.</t>
  </si>
  <si>
    <t>1.4.2.</t>
  </si>
  <si>
    <t>1.5.2.1.</t>
  </si>
  <si>
    <t>2.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</si>
  <si>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</si>
  <si>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</si>
  <si>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</si>
  <si>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</si>
  <si>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2.1.1. </t>
  </si>
  <si>
    <t>110</t>
  </si>
  <si>
    <t>111</t>
  </si>
  <si>
    <t xml:space="preserve">2.1.2. </t>
  </si>
  <si>
    <t>2.1.2.1.</t>
  </si>
  <si>
    <t>2.1.2.1.1.</t>
  </si>
  <si>
    <t>НАЦИОНАЛЬНАЯ ЭКОНОМИКА</t>
  </si>
  <si>
    <t>0400</t>
  </si>
  <si>
    <t>0401</t>
  </si>
  <si>
    <t>ЖИЛИЩНО-КОММУНАЛЬНОЕ   ХОЗЯЙСТВО</t>
  </si>
  <si>
    <t>0500</t>
  </si>
  <si>
    <t>БЛАГОУСТРОЙСТВО</t>
  </si>
  <si>
    <t>0503</t>
  </si>
  <si>
    <t>4.1.1.1.</t>
  </si>
  <si>
    <t>4.1.2</t>
  </si>
  <si>
    <t>4.1.2.1.</t>
  </si>
  <si>
    <t>4.1.2.1.1</t>
  </si>
  <si>
    <t>4.1.3</t>
  </si>
  <si>
    <t>4.1.3.1.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</si>
  <si>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</si>
  <si>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</si>
  <si>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</si>
  <si>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</si>
  <si>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5.1.1.1.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</si>
  <si>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</si>
  <si>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</si>
  <si>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</si>
  <si>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</si>
  <si>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 xml:space="preserve">КУЛЬТУРА И КИНЕМАТОГРАФИЯ </t>
  </si>
  <si>
    <t>0800</t>
  </si>
  <si>
    <t>КУЛЬТУРА</t>
  </si>
  <si>
    <t>0801</t>
  </si>
  <si>
    <t>6.1.1.</t>
  </si>
  <si>
    <t>6.1.1.1.1</t>
  </si>
  <si>
    <t>СОЦИАЛЬНАЯ   ПОЛИТИКА</t>
  </si>
  <si>
    <t>1000</t>
  </si>
  <si>
    <t>СОЦИАЛЬНОЕ  ОБЕСПЕЧЕНИЕ НАСЕЛЕНИЯ</t>
  </si>
  <si>
    <t>1003</t>
  </si>
  <si>
    <t>7.1.1.</t>
  </si>
  <si>
    <t>Расходы на предоставление доплат к пенсии лицам, замещавшим муниципальные должности и должности муниципальной службы</t>
  </si>
  <si>
    <t>Пенсии, пособия, выплачиваемые организациями сектора государственного управления</t>
  </si>
  <si>
    <t>263</t>
  </si>
  <si>
    <t>ОХРАНА СЕМЬИ И ДЕТСТВА</t>
  </si>
  <si>
    <t>1004</t>
  </si>
  <si>
    <t>Прочие выплаты</t>
  </si>
  <si>
    <t>212</t>
  </si>
  <si>
    <t>Пособия по социальной помощи населению</t>
  </si>
  <si>
    <t>262</t>
  </si>
  <si>
    <t>ФИЗИЧЕСКАЯ КУЛЬТУРА И СПОРТ</t>
  </si>
  <si>
    <t>1100</t>
  </si>
  <si>
    <t xml:space="preserve"> ФИЗИЧЕСКАЯ КУЛЬТУРА </t>
  </si>
  <si>
    <t>1101</t>
  </si>
  <si>
    <t>8.1.1.</t>
  </si>
  <si>
    <t>8.1.1.1.</t>
  </si>
  <si>
    <t>9.</t>
  </si>
  <si>
    <t>9.1.</t>
  </si>
  <si>
    <t>9.1.1.1.</t>
  </si>
  <si>
    <t>ВСЕГО   РАСХОДОВ</t>
  </si>
  <si>
    <t>Руководитель финансово-бюджетного отдела</t>
  </si>
  <si>
    <t>Линдеркина М.С.</t>
  </si>
  <si>
    <t xml:space="preserve">%        испол нения  </t>
  </si>
  <si>
    <t>Приложение 2</t>
  </si>
  <si>
    <t>КАССОВЫЙ ПЛАН ПО ДОХОДАМ БЮДЖЕТА МО МО № 78</t>
  </si>
  <si>
    <t xml:space="preserve">                                      НА   2014 ГОД</t>
  </si>
  <si>
    <t>12.03.2014</t>
  </si>
  <si>
    <t xml:space="preserve">Сумма </t>
  </si>
  <si>
    <t>I кв.</t>
  </si>
  <si>
    <t>II кв.</t>
  </si>
  <si>
    <t>III кв.</t>
  </si>
  <si>
    <t>IV кв.</t>
  </si>
  <si>
    <t>НАЛОГОВЫЕ И НЕНАЛОГОВЫЕ ДОХОДЫ</t>
  </si>
  <si>
    <t>Кассовый                                                     план                                                                                        2013 год</t>
  </si>
  <si>
    <t>1 05 04000 02 0000110</t>
  </si>
  <si>
    <t>Налог, взимаемый в связи с применением патентной системы налогообложения</t>
  </si>
  <si>
    <t>1.3.1</t>
  </si>
  <si>
    <t>1 05 04030 02 0000110</t>
  </si>
  <si>
    <t>Налог, взимаемый в связи с применением патентной системы налогообложения, зачисляемый в бюджеты городов федерального значения Москвы и Санкт-Петербурга</t>
  </si>
  <si>
    <t>без субвенций</t>
  </si>
  <si>
    <t>886</t>
  </si>
  <si>
    <t xml:space="preserve">Функционирование законодательных(представительных) органов государственной власти и представительных органов муниципальных образований </t>
  </si>
  <si>
    <t>Расходы на содержание и обеспечение деятельности представительного органа местного самоуправления</t>
  </si>
  <si>
    <t>122</t>
  </si>
  <si>
    <t>1.2.3.2</t>
  </si>
  <si>
    <t>1.2.3.2.1</t>
  </si>
  <si>
    <t>1.2.3.2.2</t>
  </si>
  <si>
    <t>1.2.3.2.3</t>
  </si>
  <si>
    <t>1.2.3.2.4</t>
  </si>
  <si>
    <t>1.2.3.3</t>
  </si>
  <si>
    <t>120</t>
  </si>
  <si>
    <t>Расходы на содержание  обеспечение деятельности местной администрации по решению вопросов местного значения</t>
  </si>
  <si>
    <t>1.3.2.1.3</t>
  </si>
  <si>
    <t>1.3.2.2</t>
  </si>
  <si>
    <t>1.3.2.2.1</t>
  </si>
  <si>
    <t>1.3.2.2.2</t>
  </si>
  <si>
    <t>1.3.2.2.3</t>
  </si>
  <si>
    <t>1.3.2.2.4</t>
  </si>
  <si>
    <t>1.3.2.2.5</t>
  </si>
  <si>
    <t>1.3.2.2.6</t>
  </si>
  <si>
    <t>1.3.2.2.7</t>
  </si>
  <si>
    <t>1.3.2.2.8</t>
  </si>
  <si>
    <t>1.3.2.3.</t>
  </si>
  <si>
    <t>1.3.2.4</t>
  </si>
  <si>
    <t>200</t>
  </si>
  <si>
    <t>1.5.</t>
  </si>
  <si>
    <t>1.5.1.</t>
  </si>
  <si>
    <t>1.5.1.1.</t>
  </si>
  <si>
    <t>ОБЩЕЭКОНОМИЧЕСКИЕ ВОПРОСЫ</t>
  </si>
  <si>
    <t>3.1.1.1.1</t>
  </si>
  <si>
    <t>312</t>
  </si>
  <si>
    <t>313</t>
  </si>
  <si>
    <t>1.2.3.4</t>
  </si>
  <si>
    <t xml:space="preserve">                МУНИЦИПАЛЬНОГО  ОБРАЗОВАНИЯ     МУНИЦИПАЛЬНЫЙ  ОКРУГ №78 </t>
  </si>
  <si>
    <t>исполнения</t>
  </si>
  <si>
    <t xml:space="preserve"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</si>
  <si>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</si>
  <si>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 xml:space="preserve">Прочие поступления от денежных взысканий(штрафов) и иных сумм в возмещение ущерба, зачисляемые в  бюджеты внутригородских муниципальных образований городов федерального значения </t>
  </si>
  <si>
    <t>123</t>
  </si>
  <si>
    <t>853</t>
  </si>
  <si>
    <t>1.2.3.5</t>
  </si>
  <si>
    <t>1.2.3.3.1</t>
  </si>
  <si>
    <t>1.2.3.3.2</t>
  </si>
  <si>
    <t>Резервные фонды</t>
  </si>
  <si>
    <t>0111</t>
  </si>
  <si>
    <t>Резервный фонд местной администрации</t>
  </si>
  <si>
    <t>870</t>
  </si>
  <si>
    <t>Муниципальная программа "Проведение подготовки и обучения неработающего населения способам защиты и действиям в условиях ЧС"</t>
  </si>
  <si>
    <t>2.1.1.1.</t>
  </si>
  <si>
    <t>2.1.1.1.1.</t>
  </si>
  <si>
    <t>2.1.1.1.2.</t>
  </si>
  <si>
    <t>Муниципальная программа "Участие в профилактике  терроризма и экстремизма, ликвидация последствий  проявления терроризма и экстремизма на территории муниципального образования"</t>
  </si>
  <si>
    <t xml:space="preserve">Муниципальная программа "Организация временного трудоустройства несовершеннолетних в возрасте от 14 до 18 лет в свободное от учебы время" </t>
  </si>
  <si>
    <t>Муниципальная программа "Благоустройство  придомовых и дворовых территорий"</t>
  </si>
  <si>
    <t>4.1.1.1.1</t>
  </si>
  <si>
    <t>Муниципальная программа "Озеленение территории муниципального образования"</t>
  </si>
  <si>
    <t>Муниципальная программа "Прочие мероприятия в области благоустройства"</t>
  </si>
  <si>
    <t>4.1.3.1.1</t>
  </si>
  <si>
    <t>ОХРАНА ОКРУЖАЮЩЕЙ СРЕДЫ</t>
  </si>
  <si>
    <t>0600</t>
  </si>
  <si>
    <t>ДРУГИЕ ВОПРОСЫ В ОБЛАСТИ ОХРАНЫ ОКРУЖАЮЩЕЙ СРЕДЫ</t>
  </si>
  <si>
    <t>0605</t>
  </si>
  <si>
    <t>Муниципальная программа "Участие в мероприятиях по охране окружающей среды в границах муниципального образования"</t>
  </si>
  <si>
    <t>Расходы по организации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 муниципальных служащих и работников муниципальных учреждений</t>
  </si>
  <si>
    <t>6.1.1.1.</t>
  </si>
  <si>
    <t>6.2.</t>
  </si>
  <si>
    <t>6.2.1.</t>
  </si>
  <si>
    <t>Расходы на содержание и обеспечение деятельности муниципального  казенного учреждения "Муниципальный Центр - 78"</t>
  </si>
  <si>
    <t>6.2.1.1.</t>
  </si>
  <si>
    <t>6.2.1.1.1</t>
  </si>
  <si>
    <t>6.2.1.1.2</t>
  </si>
  <si>
    <t>6.2.1.2.</t>
  </si>
  <si>
    <t>6.2.1.2.1</t>
  </si>
  <si>
    <t>6.2.1.2.2</t>
  </si>
  <si>
    <t>6.2.1.2.3</t>
  </si>
  <si>
    <t>6.2.1.2.4</t>
  </si>
  <si>
    <t>6.2.1.2.5</t>
  </si>
  <si>
    <t>6.2.1.2.6</t>
  </si>
  <si>
    <t>6.2.1.2.7</t>
  </si>
  <si>
    <t>6.2.1.3.</t>
  </si>
  <si>
    <t>6.2.1.4.</t>
  </si>
  <si>
    <t>6.2.1.4.1</t>
  </si>
  <si>
    <t>6.2.1.4.2</t>
  </si>
  <si>
    <t>6.2.1.4.3</t>
  </si>
  <si>
    <t>6.2.2.</t>
  </si>
  <si>
    <t>Муниципальная программа "Военно-патриотическое воспитание молодежи"</t>
  </si>
  <si>
    <t>6.2.2.1</t>
  </si>
  <si>
    <t>6.2.2.2</t>
  </si>
  <si>
    <t>6.2.2.3</t>
  </si>
  <si>
    <t>6.2.3.</t>
  </si>
  <si>
    <t>Муниципальная программа "Организация и проведение досуговых мероприятий для детей и подростков, проживающих на территории муниципального образования"</t>
  </si>
  <si>
    <t>6.2.3.2.</t>
  </si>
  <si>
    <t>Муниципальная программа " Участие в деятельности по профилактике наркомании и табакокурения на территории муниципального образования"</t>
  </si>
  <si>
    <t>6.3.</t>
  </si>
  <si>
    <t>6.3.1.</t>
  </si>
  <si>
    <t>6.3.1.1.</t>
  </si>
  <si>
    <t>Муниципальная программа "Организация и проведение местных и участие в организации и проведении городских праздничных и иных зрелищных мероприятий"</t>
  </si>
  <si>
    <t>7.1.1.1</t>
  </si>
  <si>
    <t>7.1.2.</t>
  </si>
  <si>
    <t>Муниципальная программа  "Реализация муниципальной социальной программы  - поздравления юбиляров"</t>
  </si>
  <si>
    <t>7.1.2.1</t>
  </si>
  <si>
    <t>7.1.3.</t>
  </si>
  <si>
    <t>Муниципальная программа "Организация и проведение мероприятий по сохранению и развитию местных традиций и обрядов"</t>
  </si>
  <si>
    <t>7.1.3.1</t>
  </si>
  <si>
    <t>8.2.1.</t>
  </si>
  <si>
    <t>8.2.2.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</si>
  <si>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</si>
  <si>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</si>
  <si>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>323</t>
  </si>
  <si>
    <t>9.1.1.</t>
  </si>
  <si>
    <t>Муниципальная программа «Расходы для создания условий для развития на территории муниципального образования массовой физической культуры и спорта»</t>
  </si>
  <si>
    <t xml:space="preserve">Прочие доходы от оказания платных услуг(работ) получателями средств бюджетов внутригородских муниципальных образований городов федерального значения </t>
  </si>
  <si>
    <t xml:space="preserve">Доходы от продажи нематериальных активов, находящихся в собственности внутригородских муниципальных образований городов федерального значения </t>
  </si>
  <si>
    <t xml:space="preserve">Прочие неналоговые доходы бюджетов внутригородских муниципальных образований городов федерального значения </t>
  </si>
  <si>
    <t xml:space="preserve">Прочие субсидии бюджетам внутригородских муниципальных образований городов федерального значения </t>
  </si>
  <si>
    <t>10504030020000110</t>
  </si>
  <si>
    <t xml:space="preserve">Доходы от перечисления части прибыли,остающейся после уплаты налогов и иных обязательных платежей муниципальных унитарных предприятий,созданных внутригородскими муниципальными образованиями городов федерального значения </t>
  </si>
  <si>
    <t>Прочие поступления от использования имущества, находящегося в собственности внутригородских муниципальных образований городов федерального значения 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</si>
  <si>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11402033030000410</t>
  </si>
  <si>
    <t>Доходы от реализации иного имущества, находящегося в муниципальной собственнности внутригородских муниципальных образований городов федерального значения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</si>
  <si>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6.1.2</t>
  </si>
  <si>
    <t>Денежные взыскания(штрафы) за нарушение бюджетного законодательства (в части бюджетов внутригородских муниципальных образований городов федерального значения</t>
  </si>
  <si>
    <t>Денежные взыскания (штрафы) и иные суммы,взыскиваемые с лиц, виновных  в совершении преступлений, и в возмещение ущерба имуществу, зачисляемые в бюджеты внутригородских муниципальных образований городов федерального значения)</t>
  </si>
  <si>
    <t>7.4.1.</t>
  </si>
  <si>
    <t>Денежные взыскания(штрафы) за нарушения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 для нужд внутригородских муниципальных образований городов федерального значения</t>
  </si>
  <si>
    <t>806-808, 815,820, 824,825, 863</t>
  </si>
  <si>
    <t>808,815, 820,824, 825,828</t>
  </si>
  <si>
    <t xml:space="preserve">Невыясненные поступления,зачисляемые  в бюджеты внутригородских муниципальных образований городов федерального значения </t>
  </si>
  <si>
    <t>Прочие дотации  бюджетам внутригородских муниципальных образований городов федерального значения</t>
  </si>
  <si>
    <t>Субвенции бюджетам внутригородских муниципальных образований  городов федерального значения  на выполнение передаваемых полномочий субъектов Российской Федерации</t>
  </si>
  <si>
    <t>Субвенции бюджетам внутригородских муниципальных образований  городов федерального значения  на содержание ребенка в семье опекуна и приемной семье, а также вознаграждение, причитающееся приемному родителю</t>
  </si>
  <si>
    <t xml:space="preserve">Прочие безвозмездные поступления в бюджеты внутригородских муниципальных образований городов федерального значения </t>
  </si>
  <si>
    <t xml:space="preserve">Перечисления  из бюджетов внутригородских муниципальных образований городов федерального значения  (в бюджеты внутригородских муниципальных образований городов федерального значения) для осуществления </t>
  </si>
  <si>
    <t xml:space="preserve">                за 1 квартал 2016 года</t>
  </si>
  <si>
    <t>0020100010</t>
  </si>
  <si>
    <t>129</t>
  </si>
  <si>
    <t>Расходы на содержание  депутатов Муниципального Совета, осуществляющих свою деятельность на постоянной основе</t>
  </si>
  <si>
    <t>0020200020</t>
  </si>
  <si>
    <t>1.2.1.1</t>
  </si>
  <si>
    <t>1.2.1.2</t>
  </si>
  <si>
    <t>0020300020</t>
  </si>
  <si>
    <t>0020400020</t>
  </si>
  <si>
    <t>1.2.3.3.3</t>
  </si>
  <si>
    <t>1.2.3.3.4</t>
  </si>
  <si>
    <t>1.2.4.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</si>
  <si>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</si>
  <si>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0020500440</t>
  </si>
  <si>
    <t>1.2.4.1.</t>
  </si>
  <si>
    <t>0020600030</t>
  </si>
  <si>
    <t>0020700040</t>
  </si>
  <si>
    <t>1.3.2.3.1</t>
  </si>
  <si>
    <t>1.3.2.3.2</t>
  </si>
  <si>
    <t>1.3.2.3.3</t>
  </si>
  <si>
    <t>1.3.2.3.4</t>
  </si>
  <si>
    <t>1.3.2.5</t>
  </si>
  <si>
    <t>09208G0100</t>
  </si>
  <si>
    <t>1.3.5.</t>
  </si>
  <si>
    <t xml:space="preserve"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 </t>
  </si>
  <si>
    <t>00209G0850</t>
  </si>
  <si>
    <t>1.3.5.1</t>
  </si>
  <si>
    <t>1.3.5.1.1</t>
  </si>
  <si>
    <t>1.3.5.1.2</t>
  </si>
  <si>
    <t>1.3.5.1.3</t>
  </si>
  <si>
    <t>1.3.5.2</t>
  </si>
  <si>
    <t>1.3.5.2.1</t>
  </si>
  <si>
    <t>1.3.5.2.2</t>
  </si>
  <si>
    <t>1.3.5.2.3</t>
  </si>
  <si>
    <t>1.3.5.3</t>
  </si>
  <si>
    <t>1.3.5.3.1</t>
  </si>
  <si>
    <t>0700000060</t>
  </si>
  <si>
    <t>Муниципальная программа "Осуществление защиты прав потребителей"</t>
  </si>
  <si>
    <t>7950100070</t>
  </si>
  <si>
    <t>Муниципальная программа "Организация информирования, консультирования и содействия жителям муниципального образования по вопросам создания товариществ собственников жилья, советов многоквартирных домов, формирования земельных участков, на которых расположены многоквартирные дома"</t>
  </si>
  <si>
    <t>7950200070</t>
  </si>
  <si>
    <t>7950300090</t>
  </si>
  <si>
    <t>7950400520</t>
  </si>
  <si>
    <t>7950500120</t>
  </si>
  <si>
    <t>3.1.1.1.</t>
  </si>
  <si>
    <t>3.1.2.</t>
  </si>
  <si>
    <t xml:space="preserve">Муниципальная программа "Содействие развитию малого бизнеса на территории муниципального образования" </t>
  </si>
  <si>
    <t>7950600120</t>
  </si>
  <si>
    <t>3.1.2.1.</t>
  </si>
  <si>
    <t>3.1.2.1.1</t>
  </si>
  <si>
    <t>7950700130</t>
  </si>
  <si>
    <t>7950800150</t>
  </si>
  <si>
    <t>7950900160</t>
  </si>
  <si>
    <t>7951000170</t>
  </si>
  <si>
    <t>5.1.1.2.</t>
  </si>
  <si>
    <t>4280000180</t>
  </si>
  <si>
    <t>4310000460</t>
  </si>
  <si>
    <t>119</t>
  </si>
  <si>
    <t>7951100190</t>
  </si>
  <si>
    <t>Муниципальная программа "Участие в реализации мер по профилактике  дорожно-транспортного травматизма на территории муниципального образования"</t>
  </si>
  <si>
    <t>7951200490</t>
  </si>
  <si>
    <t>6.2.3.1</t>
  </si>
  <si>
    <t>6.2.3.2</t>
  </si>
  <si>
    <t>6.2.4.</t>
  </si>
  <si>
    <t>Муниципальная программа "Участие в деятельности по профилактике правонарушений в Санкт-Петербурге в формах и порядке, установленных законодательством Санкт-Петербурга"</t>
  </si>
  <si>
    <t>7951300510</t>
  </si>
  <si>
    <t>6.2.4.1</t>
  </si>
  <si>
    <t>6.2.5.</t>
  </si>
  <si>
    <t>7951400530</t>
  </si>
  <si>
    <t>6.2.5.1</t>
  </si>
  <si>
    <t>7951500560</t>
  </si>
  <si>
    <t xml:space="preserve">  Муниципальная программа  "Организация и проведение досуговых мероприятий для жителей муниципального образования"</t>
  </si>
  <si>
    <t>7951600560</t>
  </si>
  <si>
    <t>7951700200</t>
  </si>
  <si>
    <t>7951800210</t>
  </si>
  <si>
    <t>7951900320</t>
  </si>
  <si>
    <t>5050000230</t>
  </si>
  <si>
    <t>51180G0860</t>
  </si>
  <si>
    <t>8.2.1.1</t>
  </si>
  <si>
    <t>51180G0870</t>
  </si>
  <si>
    <t>8.2.2.1.</t>
  </si>
  <si>
    <t>7952000240</t>
  </si>
  <si>
    <t>9.1.1.2.</t>
  </si>
  <si>
    <t>9.1.1.3.</t>
  </si>
  <si>
    <t>10.</t>
  </si>
  <si>
    <t>СРЕДСТВА МАССОВОЙ ИНФОРМАЦИИ</t>
  </si>
  <si>
    <t>1200</t>
  </si>
  <si>
    <t>10.1.</t>
  </si>
  <si>
    <t>Периодическая печать и издательства</t>
  </si>
  <si>
    <t>1202</t>
  </si>
  <si>
    <t>10.1.1.</t>
  </si>
  <si>
    <t>Муниципальная программа "Выпуск и распространение газеты "Ваш муниципальный", опубликование муниципальных правовых актов, иной информации"</t>
  </si>
  <si>
    <t>7952100250</t>
  </si>
  <si>
    <t>10.1.1.1</t>
  </si>
  <si>
    <t xml:space="preserve">                                                         за 1 квартал  2016 года</t>
  </si>
  <si>
    <t>от 07.04.2016 № 32 -А</t>
  </si>
  <si>
    <t xml:space="preserve">         ОБ  ИСПОЛНЕНИИ ДОХОДНОЙ ЧАСТИ</t>
  </si>
  <si>
    <t xml:space="preserve">                                                 ОБ  ИСПОЛНЕНИИ  РАСХОДНОЙ ЧАСТИ</t>
  </si>
  <si>
    <t xml:space="preserve">                                                          ОТЧЕТ</t>
  </si>
  <si>
    <t xml:space="preserve">                                                            МЕСТНОГО БЮДЖЕТА</t>
  </si>
  <si>
    <t xml:space="preserve">                                  ОТЧЕТ</t>
  </si>
  <si>
    <t xml:space="preserve">                      МЕСТНОГО БЮДЖЕТА</t>
  </si>
  <si>
    <t xml:space="preserve">                                         МУНИЦИПАЛЬНОГО ОБРАЗОВАНИЯ МУНИЦИПАЛЬНОГО ОКРУГА №78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</si>
</sst>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0.0"/>
    <numFmt numFmtId="166" formatCode="#,##0.0_р_."/>
    <numFmt numFmtId="167" formatCode="#,##0.000_р_."/>
    <numFmt numFmtId="168" formatCode="#,##0.0"/>
    <numFmt numFmtId="169" formatCode="0.0%"/>
    <numFmt numFmtId="170" formatCode="0.000"/>
    <numFmt numFmtId="171" formatCode="0.00000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"/>
    <numFmt numFmtId="181" formatCode="0.0000000000"/>
    <numFmt numFmtId="182" formatCode="0.00000%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0&quot;р.&quot;"/>
    <numFmt numFmtId="188" formatCode="#,##0.00000"/>
  </numFmts>
  <fonts count="7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9"/>
      <name val="Arial Cyr"/>
      <family val="0"/>
    </font>
    <font>
      <b/>
      <sz val="8"/>
      <name val="Arial Cyr"/>
      <family val="0"/>
    </font>
    <font>
      <sz val="9"/>
      <name val="Arial"/>
      <family val="2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8"/>
      <name val="Arial Black"/>
      <family val="2"/>
    </font>
    <font>
      <b/>
      <sz val="9"/>
      <name val="Arial"/>
      <family val="2"/>
    </font>
    <font>
      <sz val="8"/>
      <name val="Arial"/>
      <family val="2"/>
    </font>
    <font>
      <b/>
      <sz val="9"/>
      <name val="Arial Black"/>
      <family val="2"/>
    </font>
    <font>
      <b/>
      <sz val="8"/>
      <name val="Arial"/>
      <family val="2"/>
    </font>
    <font>
      <sz val="7"/>
      <name val="Arial"/>
      <family val="2"/>
    </font>
    <font>
      <b/>
      <sz val="12"/>
      <name val="Arial CYR"/>
      <family val="2"/>
    </font>
    <font>
      <sz val="11"/>
      <name val="Arial Cyr"/>
      <family val="0"/>
    </font>
    <font>
      <b/>
      <sz val="11"/>
      <name val="Arial Cyr"/>
      <family val="2"/>
    </font>
    <font>
      <b/>
      <sz val="10"/>
      <name val="Arial Black"/>
      <family val="2"/>
    </font>
    <font>
      <b/>
      <sz val="12"/>
      <name val="Arial"/>
      <family val="2"/>
    </font>
    <font>
      <b/>
      <sz val="12"/>
      <name val="Arial Cyr"/>
      <family val="0"/>
    </font>
    <font>
      <b/>
      <sz val="11"/>
      <name val="Arial"/>
      <family val="2"/>
    </font>
    <font>
      <b/>
      <sz val="7"/>
      <name val="Arial"/>
      <family val="2"/>
    </font>
    <font>
      <sz val="7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b/>
      <sz val="9"/>
      <color indexed="60"/>
      <name val="Arial"/>
      <family val="2"/>
    </font>
    <font>
      <b/>
      <sz val="7"/>
      <color indexed="60"/>
      <name val="Arial"/>
      <family val="2"/>
    </font>
    <font>
      <b/>
      <sz val="8"/>
      <color indexed="17"/>
      <name val="Arial"/>
      <family val="2"/>
    </font>
    <font>
      <b/>
      <sz val="8"/>
      <color indexed="17"/>
      <name val="Arial Cyr"/>
      <family val="0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b/>
      <sz val="9"/>
      <color theme="5" tint="-0.24997000396251678"/>
      <name val="Arial"/>
      <family val="2"/>
    </font>
    <font>
      <b/>
      <sz val="7"/>
      <color theme="5" tint="-0.24997000396251678"/>
      <name val="Arial"/>
      <family val="2"/>
    </font>
    <font>
      <b/>
      <sz val="8"/>
      <color rgb="FF00B050"/>
      <name val="Arial"/>
      <family val="2"/>
    </font>
    <font>
      <b/>
      <sz val="8"/>
      <color rgb="FF00B050"/>
      <name val="Arial Cyr"/>
      <family val="0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322">
    <xf numFmtId="0" fontId="0" fillId="0" borderId="0" xfId="0" applyAlignment="1">
      <alignment/>
    </xf>
    <xf numFmtId="49" fontId="13" fillId="0" borderId="10" xfId="56" applyNumberFormat="1" applyFont="1" applyFill="1" applyBorder="1" applyAlignment="1">
      <alignment horizontal="center" vertical="center" wrapText="1"/>
      <protection/>
    </xf>
    <xf numFmtId="49" fontId="8" fillId="0" borderId="10" xfId="56" applyNumberFormat="1" applyFont="1" applyFill="1" applyBorder="1" applyAlignment="1">
      <alignment horizontal="center" vertical="center" wrapText="1"/>
      <protection/>
    </xf>
    <xf numFmtId="49" fontId="8" fillId="0" borderId="10" xfId="56" applyNumberFormat="1" applyFont="1" applyFill="1" applyBorder="1" applyAlignment="1">
      <alignment horizontal="center" vertical="center" wrapText="1"/>
      <protection/>
    </xf>
    <xf numFmtId="49" fontId="6" fillId="0" borderId="10" xfId="56" applyNumberFormat="1" applyFont="1" applyFill="1" applyBorder="1" applyAlignment="1">
      <alignment horizontal="center" vertical="center" wrapText="1"/>
      <protection/>
    </xf>
    <xf numFmtId="0" fontId="8" fillId="0" borderId="10" xfId="56" applyFont="1" applyFill="1" applyBorder="1" applyAlignment="1">
      <alignment horizontal="center" vertical="center"/>
      <protection/>
    </xf>
    <xf numFmtId="49" fontId="6" fillId="0" borderId="10" xfId="56" applyNumberFormat="1" applyFont="1" applyFill="1" applyBorder="1" applyAlignment="1">
      <alignment horizontal="center" vertical="center" wrapText="1"/>
      <protection/>
    </xf>
    <xf numFmtId="49" fontId="6" fillId="0" borderId="11" xfId="56" applyNumberFormat="1" applyFont="1" applyFill="1" applyBorder="1" applyAlignment="1">
      <alignment horizontal="center" vertical="center" wrapText="1"/>
      <protection/>
    </xf>
    <xf numFmtId="0" fontId="11" fillId="0" borderId="0" xfId="54" applyFont="1" applyFill="1">
      <alignment/>
      <protection/>
    </xf>
    <xf numFmtId="0" fontId="11" fillId="0" borderId="0" xfId="56" applyFill="1">
      <alignment/>
      <protection/>
    </xf>
    <xf numFmtId="0" fontId="11" fillId="0" borderId="0" xfId="56">
      <alignment/>
      <protection/>
    </xf>
    <xf numFmtId="0" fontId="11" fillId="0" borderId="0" xfId="56" applyAlignment="1">
      <alignment horizontal="center" vertical="center"/>
      <protection/>
    </xf>
    <xf numFmtId="0" fontId="11" fillId="0" borderId="0" xfId="56" applyFont="1" applyBorder="1">
      <alignment/>
      <protection/>
    </xf>
    <xf numFmtId="49" fontId="0" fillId="0" borderId="0" xfId="56" applyNumberFormat="1" applyFont="1" applyFill="1" applyBorder="1" applyAlignment="1">
      <alignment horizontal="center" vertical="center" wrapText="1"/>
      <protection/>
    </xf>
    <xf numFmtId="0" fontId="11" fillId="0" borderId="0" xfId="56" applyBorder="1" applyAlignment="1">
      <alignment horizontal="center" vertical="center"/>
      <protection/>
    </xf>
    <xf numFmtId="0" fontId="11" fillId="0" borderId="0" xfId="56" applyBorder="1">
      <alignment/>
      <protection/>
    </xf>
    <xf numFmtId="0" fontId="11" fillId="0" borderId="0" xfId="56" applyFont="1" applyFill="1" applyBorder="1">
      <alignment/>
      <protection/>
    </xf>
    <xf numFmtId="49" fontId="4" fillId="0" borderId="0" xfId="54" applyNumberFormat="1" applyFont="1" applyFill="1" applyBorder="1" applyAlignment="1">
      <alignment vertical="center"/>
      <protection/>
    </xf>
    <xf numFmtId="49" fontId="1" fillId="0" borderId="0" xfId="54" applyNumberFormat="1" applyFont="1" applyFill="1" applyBorder="1" applyAlignment="1">
      <alignment horizontal="center" vertical="top" wrapText="1"/>
      <protection/>
    </xf>
    <xf numFmtId="165" fontId="16" fillId="0" borderId="0" xfId="56" applyNumberFormat="1" applyFont="1" applyFill="1" applyBorder="1" applyAlignment="1">
      <alignment horizontal="center" vertical="center" wrapText="1"/>
      <protection/>
    </xf>
    <xf numFmtId="165" fontId="1" fillId="0" borderId="0" xfId="56" applyNumberFormat="1" applyFont="1" applyFill="1" applyBorder="1" applyAlignment="1">
      <alignment horizontal="center" vertical="center" wrapText="1"/>
      <protection/>
    </xf>
    <xf numFmtId="165" fontId="1" fillId="0" borderId="0" xfId="56" applyNumberFormat="1" applyFont="1" applyFill="1" applyBorder="1" applyAlignment="1">
      <alignment horizontal="center" vertical="center"/>
      <protection/>
    </xf>
    <xf numFmtId="165" fontId="11" fillId="0" borderId="0" xfId="56" applyNumberFormat="1" applyFont="1" applyFill="1" applyBorder="1" applyAlignment="1">
      <alignment horizontal="center" vertical="center"/>
      <protection/>
    </xf>
    <xf numFmtId="165" fontId="5" fillId="0" borderId="0" xfId="56" applyNumberFormat="1" applyFont="1" applyFill="1" applyBorder="1" applyAlignment="1">
      <alignment horizontal="center" vertical="center"/>
      <protection/>
    </xf>
    <xf numFmtId="165" fontId="0" fillId="0" borderId="0" xfId="56" applyNumberFormat="1" applyFont="1" applyFill="1" applyBorder="1" applyAlignment="1">
      <alignment horizontal="center" vertical="center"/>
      <protection/>
    </xf>
    <xf numFmtId="165" fontId="5" fillId="0" borderId="0" xfId="56" applyNumberFormat="1" applyFont="1" applyFill="1" applyBorder="1" applyAlignment="1">
      <alignment horizontal="center" vertical="center" wrapText="1"/>
      <protection/>
    </xf>
    <xf numFmtId="165" fontId="12" fillId="0" borderId="0" xfId="56" applyNumberFormat="1" applyFont="1" applyFill="1" applyBorder="1" applyAlignment="1">
      <alignment horizontal="center" vertical="center"/>
      <protection/>
    </xf>
    <xf numFmtId="165" fontId="7" fillId="0" borderId="0" xfId="56" applyNumberFormat="1" applyFont="1" applyFill="1" applyBorder="1" applyAlignment="1">
      <alignment horizontal="center" vertical="center"/>
      <protection/>
    </xf>
    <xf numFmtId="165" fontId="12" fillId="0" borderId="0" xfId="56" applyNumberFormat="1" applyFont="1" applyBorder="1" applyAlignment="1">
      <alignment horizontal="center" vertical="center"/>
      <protection/>
    </xf>
    <xf numFmtId="165" fontId="14" fillId="0" borderId="0" xfId="56" applyNumberFormat="1" applyFont="1" applyFill="1" applyBorder="1" applyAlignment="1">
      <alignment horizontal="center" vertical="center"/>
      <protection/>
    </xf>
    <xf numFmtId="165" fontId="4" fillId="0" borderId="0" xfId="56" applyNumberFormat="1" applyFont="1" applyFill="1" applyBorder="1" applyAlignment="1">
      <alignment horizontal="center" vertical="center"/>
      <protection/>
    </xf>
    <xf numFmtId="165" fontId="4" fillId="0" borderId="0" xfId="56" applyNumberFormat="1" applyFont="1" applyFill="1" applyBorder="1" applyAlignment="1">
      <alignment horizontal="center" vertical="center" wrapText="1"/>
      <protection/>
    </xf>
    <xf numFmtId="0" fontId="11" fillId="0" borderId="0" xfId="56" applyFill="1" applyBorder="1">
      <alignment/>
      <protection/>
    </xf>
    <xf numFmtId="0" fontId="11" fillId="0" borderId="0" xfId="54" applyFont="1" applyFill="1" applyAlignment="1">
      <alignment horizontal="left" vertical="center"/>
      <protection/>
    </xf>
    <xf numFmtId="165" fontId="12" fillId="0" borderId="0" xfId="56" applyNumberFormat="1" applyFont="1" applyAlignment="1">
      <alignment horizontal="center" vertical="center"/>
      <protection/>
    </xf>
    <xf numFmtId="165" fontId="11" fillId="0" borderId="0" xfId="56" applyNumberFormat="1">
      <alignment/>
      <protection/>
    </xf>
    <xf numFmtId="165" fontId="13" fillId="0" borderId="12" xfId="56" applyNumberFormat="1" applyFont="1" applyFill="1" applyBorder="1" applyAlignment="1">
      <alignment horizontal="center" vertical="center" wrapText="1"/>
      <protection/>
    </xf>
    <xf numFmtId="165" fontId="13" fillId="0" borderId="0" xfId="56" applyNumberFormat="1" applyFont="1" applyFill="1" applyBorder="1" applyAlignment="1">
      <alignment horizontal="center" vertical="center" wrapText="1"/>
      <protection/>
    </xf>
    <xf numFmtId="0" fontId="11" fillId="0" borderId="0" xfId="54" applyFont="1" applyFill="1" applyAlignment="1">
      <alignment horizontal="center" vertical="center"/>
      <protection/>
    </xf>
    <xf numFmtId="0" fontId="11" fillId="0" borderId="0" xfId="54" applyAlignment="1">
      <alignment horizontal="center" vertical="center"/>
      <protection/>
    </xf>
    <xf numFmtId="0" fontId="12" fillId="0" borderId="0" xfId="54" applyFont="1" applyFill="1">
      <alignment/>
      <protection/>
    </xf>
    <xf numFmtId="0" fontId="12" fillId="0" borderId="0" xfId="60" applyFont="1" applyFill="1">
      <alignment/>
      <protection/>
    </xf>
    <xf numFmtId="49" fontId="14" fillId="0" borderId="0" xfId="0" applyNumberFormat="1" applyFont="1" applyFill="1" applyBorder="1" applyAlignment="1">
      <alignment vertical="center"/>
    </xf>
    <xf numFmtId="0" fontId="11" fillId="0" borderId="0" xfId="60" applyFill="1">
      <alignment/>
      <protection/>
    </xf>
    <xf numFmtId="0" fontId="11" fillId="0" borderId="0" xfId="60" applyFont="1" applyFill="1">
      <alignment/>
      <protection/>
    </xf>
    <xf numFmtId="0" fontId="15" fillId="0" borderId="0" xfId="62" applyFont="1" applyAlignment="1">
      <alignment vertical="center"/>
      <protection/>
    </xf>
    <xf numFmtId="0" fontId="15" fillId="0" borderId="0" xfId="62" applyFont="1">
      <alignment/>
      <protection/>
    </xf>
    <xf numFmtId="0" fontId="8" fillId="0" borderId="0" xfId="0" applyFont="1" applyAlignment="1">
      <alignment/>
    </xf>
    <xf numFmtId="0" fontId="8" fillId="0" borderId="0" xfId="62" applyFont="1">
      <alignment/>
      <protection/>
    </xf>
    <xf numFmtId="0" fontId="8" fillId="0" borderId="0" xfId="62" applyFont="1" applyAlignment="1">
      <alignment horizontal="left"/>
      <protection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62" applyFont="1" applyAlignment="1">
      <alignment/>
      <protection/>
    </xf>
    <xf numFmtId="49" fontId="6" fillId="0" borderId="0" xfId="62" applyNumberFormat="1" applyFont="1" applyFill="1" applyBorder="1" applyAlignment="1">
      <alignment horizontal="left" vertical="center"/>
      <protection/>
    </xf>
    <xf numFmtId="49" fontId="8" fillId="0" borderId="0" xfId="62" applyNumberFormat="1" applyFont="1" applyFill="1" applyBorder="1" applyAlignment="1">
      <alignment horizontal="left" vertical="center"/>
      <protection/>
    </xf>
    <xf numFmtId="49" fontId="6" fillId="0" borderId="0" xfId="62" applyNumberFormat="1" applyFont="1" applyFill="1" applyBorder="1" applyAlignment="1">
      <alignment horizontal="left" vertical="center" wrapText="1"/>
      <protection/>
    </xf>
    <xf numFmtId="49" fontId="8" fillId="0" borderId="0" xfId="62" applyNumberFormat="1" applyFont="1" applyAlignment="1">
      <alignment horizontal="left" vertical="center" wrapText="1"/>
      <protection/>
    </xf>
    <xf numFmtId="0" fontId="8" fillId="0" borderId="0" xfId="62" applyFont="1" applyBorder="1" applyAlignment="1">
      <alignment/>
      <protection/>
    </xf>
    <xf numFmtId="49" fontId="6" fillId="0" borderId="0" xfId="62" applyNumberFormat="1" applyFont="1" applyAlignment="1">
      <alignment horizontal="center" vertical="center" wrapText="1"/>
      <protection/>
    </xf>
    <xf numFmtId="49" fontId="6" fillId="0" borderId="13" xfId="0" applyNumberFormat="1" applyFont="1" applyFill="1" applyBorder="1" applyAlignment="1">
      <alignment horizontal="center" wrapText="1"/>
    </xf>
    <xf numFmtId="49" fontId="6" fillId="0" borderId="14" xfId="54" applyNumberFormat="1" applyFont="1" applyFill="1" applyBorder="1" applyAlignment="1">
      <alignment horizontal="center" wrapText="1"/>
      <protection/>
    </xf>
    <xf numFmtId="0" fontId="17" fillId="0" borderId="13" xfId="62" applyFont="1" applyBorder="1" applyAlignment="1">
      <alignment horizontal="center"/>
      <protection/>
    </xf>
    <xf numFmtId="49" fontId="6" fillId="0" borderId="15" xfId="0" applyNumberFormat="1" applyFont="1" applyFill="1" applyBorder="1" applyAlignment="1">
      <alignment horizontal="center" vertical="top" wrapText="1"/>
    </xf>
    <xf numFmtId="9" fontId="17" fillId="0" borderId="15" xfId="67" applyNumberFormat="1" applyFont="1" applyBorder="1" applyAlignment="1">
      <alignment horizontal="center" vertical="center"/>
    </xf>
    <xf numFmtId="0" fontId="17" fillId="0" borderId="10" xfId="56" applyFont="1" applyFill="1" applyBorder="1" applyAlignment="1">
      <alignment horizontal="center" vertical="center"/>
      <protection/>
    </xf>
    <xf numFmtId="49" fontId="8" fillId="0" borderId="11" xfId="56" applyNumberFormat="1" applyFont="1" applyFill="1" applyBorder="1" applyAlignment="1">
      <alignment horizontal="center" vertical="center" wrapText="1"/>
      <protection/>
    </xf>
    <xf numFmtId="0" fontId="15" fillId="0" borderId="0" xfId="56" applyFont="1">
      <alignment/>
      <protection/>
    </xf>
    <xf numFmtId="0" fontId="17" fillId="0" borderId="0" xfId="56" applyFont="1" applyAlignment="1">
      <alignment horizontal="center" vertical="center"/>
      <protection/>
    </xf>
    <xf numFmtId="0" fontId="11" fillId="0" borderId="0" xfId="56" applyFont="1" applyFill="1" applyBorder="1" applyAlignment="1">
      <alignment horizontal="center" vertical="center"/>
      <protection/>
    </xf>
    <xf numFmtId="165" fontId="11" fillId="0" borderId="0" xfId="56" applyNumberFormat="1" applyBorder="1" applyAlignment="1">
      <alignment horizontal="center" vertical="center"/>
      <protection/>
    </xf>
    <xf numFmtId="165" fontId="17" fillId="0" borderId="0" xfId="56" applyNumberFormat="1" applyFont="1" applyBorder="1" applyAlignment="1">
      <alignment horizontal="center" vertical="center"/>
      <protection/>
    </xf>
    <xf numFmtId="165" fontId="15" fillId="0" borderId="0" xfId="56" applyNumberFormat="1" applyFont="1" applyBorder="1">
      <alignment/>
      <protection/>
    </xf>
    <xf numFmtId="0" fontId="15" fillId="0" borderId="0" xfId="56" applyFont="1" applyBorder="1" applyAlignment="1">
      <alignment horizontal="center" vertical="center"/>
      <protection/>
    </xf>
    <xf numFmtId="0" fontId="12" fillId="0" borderId="0" xfId="58" applyFont="1" applyFill="1">
      <alignment/>
      <protection/>
    </xf>
    <xf numFmtId="0" fontId="12" fillId="0" borderId="0" xfId="56" applyFont="1" applyFill="1">
      <alignment/>
      <protection/>
    </xf>
    <xf numFmtId="0" fontId="12" fillId="0" borderId="0" xfId="56" applyFont="1">
      <alignment/>
      <protection/>
    </xf>
    <xf numFmtId="0" fontId="12" fillId="0" borderId="0" xfId="56" applyFont="1" applyAlignment="1">
      <alignment horizontal="center" vertical="center"/>
      <protection/>
    </xf>
    <xf numFmtId="49" fontId="4" fillId="0" borderId="0" xfId="58" applyNumberFormat="1" applyFont="1" applyFill="1" applyAlignment="1">
      <alignment horizontal="center" vertical="center" wrapText="1"/>
      <protection/>
    </xf>
    <xf numFmtId="0" fontId="1" fillId="0" borderId="0" xfId="56" applyFont="1" applyFill="1" applyAlignment="1">
      <alignment/>
      <protection/>
    </xf>
    <xf numFmtId="49" fontId="19" fillId="0" borderId="0" xfId="56" applyNumberFormat="1" applyFont="1" applyFill="1" applyBorder="1" applyAlignment="1">
      <alignment horizontal="left" vertical="center"/>
      <protection/>
    </xf>
    <xf numFmtId="49" fontId="20" fillId="0" borderId="0" xfId="56" applyNumberFormat="1" applyFont="1" applyFill="1" applyBorder="1" applyAlignment="1">
      <alignment horizontal="left" vertical="center"/>
      <protection/>
    </xf>
    <xf numFmtId="49" fontId="21" fillId="0" borderId="0" xfId="56" applyNumberFormat="1" applyFont="1" applyFill="1" applyBorder="1" applyAlignment="1">
      <alignment horizontal="left" vertical="center" wrapText="1"/>
      <protection/>
    </xf>
    <xf numFmtId="0" fontId="12" fillId="0" borderId="0" xfId="56" applyFont="1" applyBorder="1">
      <alignment/>
      <protection/>
    </xf>
    <xf numFmtId="49" fontId="1" fillId="0" borderId="0" xfId="56" applyNumberFormat="1" applyFont="1" applyFill="1" applyBorder="1" applyAlignment="1">
      <alignment horizontal="center" vertical="center" wrapText="1"/>
      <protection/>
    </xf>
    <xf numFmtId="49" fontId="1" fillId="0" borderId="13" xfId="56" applyNumberFormat="1" applyFont="1" applyFill="1" applyBorder="1" applyAlignment="1">
      <alignment horizontal="center" wrapText="1"/>
      <protection/>
    </xf>
    <xf numFmtId="49" fontId="1" fillId="0" borderId="16" xfId="56" applyNumberFormat="1" applyFont="1" applyFill="1" applyBorder="1" applyAlignment="1">
      <alignment horizontal="center" wrapText="1"/>
      <protection/>
    </xf>
    <xf numFmtId="49" fontId="1" fillId="0" borderId="13" xfId="58" applyNumberFormat="1" applyFont="1" applyFill="1" applyBorder="1" applyAlignment="1">
      <alignment horizontal="center" wrapText="1"/>
      <protection/>
    </xf>
    <xf numFmtId="0" fontId="12" fillId="0" borderId="14" xfId="56" applyFont="1" applyFill="1" applyBorder="1">
      <alignment/>
      <protection/>
    </xf>
    <xf numFmtId="0" fontId="12" fillId="0" borderId="13" xfId="56" applyFont="1" applyFill="1" applyBorder="1">
      <alignment/>
      <protection/>
    </xf>
    <xf numFmtId="49" fontId="4" fillId="0" borderId="13" xfId="58" applyNumberFormat="1" applyFont="1" applyFill="1" applyBorder="1" applyAlignment="1">
      <alignment vertical="center"/>
      <protection/>
    </xf>
    <xf numFmtId="0" fontId="12" fillId="0" borderId="13" xfId="56" applyFont="1" applyFill="1" applyBorder="1" applyAlignment="1">
      <alignment horizontal="center" vertical="center"/>
      <protection/>
    </xf>
    <xf numFmtId="0" fontId="12" fillId="0" borderId="15" xfId="56" applyFont="1" applyBorder="1" applyAlignment="1">
      <alignment horizontal="center"/>
      <protection/>
    </xf>
    <xf numFmtId="0" fontId="12" fillId="0" borderId="17" xfId="56" applyFont="1" applyBorder="1" applyAlignment="1">
      <alignment vertical="center" wrapText="1"/>
      <protection/>
    </xf>
    <xf numFmtId="0" fontId="12" fillId="0" borderId="11" xfId="56" applyFont="1" applyBorder="1" applyAlignment="1">
      <alignment horizontal="center" vertical="center" wrapText="1"/>
      <protection/>
    </xf>
    <xf numFmtId="0" fontId="12" fillId="0" borderId="18" xfId="56" applyFont="1" applyBorder="1">
      <alignment/>
      <protection/>
    </xf>
    <xf numFmtId="0" fontId="12" fillId="0" borderId="15" xfId="56" applyFont="1" applyBorder="1">
      <alignment/>
      <protection/>
    </xf>
    <xf numFmtId="49" fontId="1" fillId="0" borderId="12" xfId="58" applyNumberFormat="1" applyFont="1" applyFill="1" applyBorder="1" applyAlignment="1">
      <alignment horizontal="center" vertical="top" wrapText="1"/>
      <protection/>
    </xf>
    <xf numFmtId="49" fontId="1" fillId="0" borderId="15" xfId="58" applyNumberFormat="1" applyFont="1" applyFill="1" applyBorder="1" applyAlignment="1">
      <alignment horizontal="center" vertical="top" wrapText="1"/>
      <protection/>
    </xf>
    <xf numFmtId="49" fontId="1" fillId="0" borderId="0" xfId="58" applyNumberFormat="1" applyFont="1" applyFill="1" applyBorder="1" applyAlignment="1">
      <alignment horizontal="center" vertical="top" wrapText="1"/>
      <protection/>
    </xf>
    <xf numFmtId="0" fontId="12" fillId="0" borderId="10" xfId="56" applyFont="1" applyFill="1" applyBorder="1" applyAlignment="1">
      <alignment horizontal="center" vertical="center"/>
      <protection/>
    </xf>
    <xf numFmtId="49" fontId="22" fillId="0" borderId="10" xfId="56" applyNumberFormat="1" applyFont="1" applyFill="1" applyBorder="1" applyAlignment="1">
      <alignment horizontal="left" vertical="center" wrapText="1"/>
      <protection/>
    </xf>
    <xf numFmtId="165" fontId="13" fillId="0" borderId="10" xfId="56" applyNumberFormat="1" applyFont="1" applyFill="1" applyBorder="1" applyAlignment="1">
      <alignment horizontal="center" vertical="center" wrapText="1"/>
      <protection/>
    </xf>
    <xf numFmtId="49" fontId="1" fillId="0" borderId="10" xfId="56" applyNumberFormat="1" applyFont="1" applyFill="1" applyBorder="1" applyAlignment="1">
      <alignment horizontal="center" vertical="center" wrapText="1"/>
      <protection/>
    </xf>
    <xf numFmtId="49" fontId="1" fillId="0" borderId="10" xfId="56" applyNumberFormat="1" applyFont="1" applyFill="1" applyBorder="1" applyAlignment="1">
      <alignment horizontal="left" vertical="center" wrapText="1"/>
      <protection/>
    </xf>
    <xf numFmtId="165" fontId="1" fillId="0" borderId="10" xfId="56" applyNumberFormat="1" applyFont="1" applyFill="1" applyBorder="1" applyAlignment="1">
      <alignment horizontal="center" vertical="center"/>
      <protection/>
    </xf>
    <xf numFmtId="0" fontId="7" fillId="0" borderId="10" xfId="56" applyFont="1" applyFill="1" applyBorder="1" applyAlignment="1">
      <alignment horizontal="center" vertical="center"/>
      <protection/>
    </xf>
    <xf numFmtId="49" fontId="5" fillId="0" borderId="10" xfId="56" applyNumberFormat="1" applyFont="1" applyFill="1" applyBorder="1" applyAlignment="1">
      <alignment horizontal="left" vertical="center" wrapText="1"/>
      <protection/>
    </xf>
    <xf numFmtId="165" fontId="0" fillId="0" borderId="10" xfId="56" applyNumberFormat="1" applyFont="1" applyFill="1" applyBorder="1" applyAlignment="1">
      <alignment horizontal="center" vertical="center"/>
      <protection/>
    </xf>
    <xf numFmtId="165" fontId="11" fillId="0" borderId="10" xfId="56" applyNumberFormat="1" applyFont="1" applyBorder="1" applyAlignment="1">
      <alignment horizontal="center" vertical="center"/>
      <protection/>
    </xf>
    <xf numFmtId="0" fontId="23" fillId="0" borderId="0" xfId="56" applyFont="1" applyAlignment="1">
      <alignment horizontal="center" vertical="center" wrapText="1"/>
      <protection/>
    </xf>
    <xf numFmtId="0" fontId="14" fillId="0" borderId="10" xfId="56" applyFont="1" applyFill="1" applyBorder="1" applyAlignment="1">
      <alignment horizontal="center" vertical="center"/>
      <protection/>
    </xf>
    <xf numFmtId="49" fontId="4" fillId="0" borderId="10" xfId="56" applyNumberFormat="1" applyFont="1" applyFill="1" applyBorder="1" applyAlignment="1">
      <alignment horizontal="left" vertical="center" wrapText="1"/>
      <protection/>
    </xf>
    <xf numFmtId="165" fontId="12" fillId="0" borderId="10" xfId="56" applyNumberFormat="1" applyFont="1" applyBorder="1" applyAlignment="1">
      <alignment horizontal="center" vertical="center"/>
      <protection/>
    </xf>
    <xf numFmtId="165" fontId="1" fillId="0" borderId="10" xfId="56" applyNumberFormat="1" applyFont="1" applyFill="1" applyBorder="1" applyAlignment="1">
      <alignment horizontal="center" vertical="center" wrapText="1"/>
      <protection/>
    </xf>
    <xf numFmtId="49" fontId="0" fillId="0" borderId="10" xfId="56" applyNumberFormat="1" applyFont="1" applyFill="1" applyBorder="1" applyAlignment="1">
      <alignment horizontal="center" vertical="center" wrapText="1"/>
      <protection/>
    </xf>
    <xf numFmtId="0" fontId="11" fillId="0" borderId="10" xfId="56" applyFont="1" applyFill="1" applyBorder="1" applyAlignment="1">
      <alignment horizontal="center" vertical="center"/>
      <protection/>
    </xf>
    <xf numFmtId="49" fontId="5" fillId="0" borderId="11" xfId="56" applyNumberFormat="1" applyFont="1" applyFill="1" applyBorder="1" applyAlignment="1">
      <alignment horizontal="center" vertical="center" wrapText="1"/>
      <protection/>
    </xf>
    <xf numFmtId="49" fontId="5" fillId="0" borderId="10" xfId="56" applyNumberFormat="1" applyFont="1" applyFill="1" applyBorder="1" applyAlignment="1">
      <alignment horizontal="left" vertical="center" wrapText="1"/>
      <protection/>
    </xf>
    <xf numFmtId="165" fontId="5" fillId="0" borderId="10" xfId="56" applyNumberFormat="1" applyFont="1" applyFill="1" applyBorder="1" applyAlignment="1">
      <alignment horizontal="center" vertical="center" wrapText="1"/>
      <protection/>
    </xf>
    <xf numFmtId="49" fontId="1" fillId="0" borderId="11" xfId="56" applyNumberFormat="1" applyFont="1" applyFill="1" applyBorder="1" applyAlignment="1">
      <alignment horizontal="center" vertical="center" wrapText="1"/>
      <protection/>
    </xf>
    <xf numFmtId="49" fontId="4" fillId="0" borderId="11" xfId="56" applyNumberFormat="1" applyFont="1" applyFill="1" applyBorder="1" applyAlignment="1">
      <alignment horizontal="center" vertical="center" wrapText="1"/>
      <protection/>
    </xf>
    <xf numFmtId="165" fontId="4" fillId="0" borderId="10" xfId="56" applyNumberFormat="1" applyFont="1" applyFill="1" applyBorder="1" applyAlignment="1">
      <alignment horizontal="center" vertical="center" wrapText="1"/>
      <protection/>
    </xf>
    <xf numFmtId="0" fontId="4" fillId="0" borderId="10" xfId="56" applyFont="1" applyFill="1" applyBorder="1" applyAlignment="1">
      <alignment horizontal="left" vertical="center" wrapText="1"/>
      <protection/>
    </xf>
    <xf numFmtId="0" fontId="5" fillId="0" borderId="10" xfId="56" applyNumberFormat="1" applyFont="1" applyFill="1" applyBorder="1" applyAlignment="1">
      <alignment horizontal="left" vertical="center" wrapText="1"/>
      <protection/>
    </xf>
    <xf numFmtId="0" fontId="4" fillId="0" borderId="10" xfId="56" applyNumberFormat="1" applyFont="1" applyFill="1" applyBorder="1" applyAlignment="1">
      <alignment horizontal="left" vertical="center" wrapText="1"/>
      <protection/>
    </xf>
    <xf numFmtId="165" fontId="5" fillId="0" borderId="10" xfId="56" applyNumberFormat="1" applyFont="1" applyFill="1" applyBorder="1" applyAlignment="1">
      <alignment horizontal="center" vertical="center"/>
      <protection/>
    </xf>
    <xf numFmtId="0" fontId="12" fillId="0" borderId="10" xfId="56" applyFont="1" applyFill="1" applyBorder="1" applyAlignment="1">
      <alignment horizontal="center" vertical="center" wrapText="1"/>
      <protection/>
    </xf>
    <xf numFmtId="49" fontId="1" fillId="0" borderId="10" xfId="56" applyNumberFormat="1" applyFont="1" applyFill="1" applyBorder="1" applyAlignment="1">
      <alignment horizontal="left" vertical="center" wrapText="1"/>
      <protection/>
    </xf>
    <xf numFmtId="49" fontId="5" fillId="0" borderId="10" xfId="56" applyNumberFormat="1" applyFont="1" applyFill="1" applyBorder="1" applyAlignment="1">
      <alignment horizontal="center" vertical="center" wrapText="1"/>
      <protection/>
    </xf>
    <xf numFmtId="0" fontId="7" fillId="0" borderId="10" xfId="56" applyFont="1" applyFill="1" applyBorder="1" applyAlignment="1">
      <alignment horizontal="center" vertical="center" wrapText="1"/>
      <protection/>
    </xf>
    <xf numFmtId="165" fontId="7" fillId="0" borderId="10" xfId="56" applyNumberFormat="1" applyFont="1" applyBorder="1" applyAlignment="1">
      <alignment horizontal="center" vertical="center"/>
      <protection/>
    </xf>
    <xf numFmtId="0" fontId="11" fillId="0" borderId="10" xfId="56" applyFont="1" applyFill="1" applyBorder="1" applyAlignment="1">
      <alignment horizontal="center" vertical="center" wrapText="1"/>
      <protection/>
    </xf>
    <xf numFmtId="0" fontId="11" fillId="0" borderId="10" xfId="56" applyFont="1" applyBorder="1" applyAlignment="1">
      <alignment horizontal="center" vertical="center"/>
      <protection/>
    </xf>
    <xf numFmtId="0" fontId="5" fillId="0" borderId="10" xfId="56" applyNumberFormat="1" applyFont="1" applyFill="1" applyBorder="1" applyAlignment="1">
      <alignment horizontal="left" vertical="center" wrapText="1"/>
      <protection/>
    </xf>
    <xf numFmtId="165" fontId="0" fillId="0" borderId="10" xfId="56" applyNumberFormat="1" applyFont="1" applyFill="1" applyBorder="1" applyAlignment="1">
      <alignment horizontal="center" vertical="center" wrapText="1"/>
      <protection/>
    </xf>
    <xf numFmtId="165" fontId="12" fillId="0" borderId="10" xfId="56" applyNumberFormat="1" applyFont="1" applyFill="1" applyBorder="1" applyAlignment="1">
      <alignment horizontal="center" vertical="center"/>
      <protection/>
    </xf>
    <xf numFmtId="49" fontId="14" fillId="0" borderId="10" xfId="56" applyNumberFormat="1" applyFont="1" applyFill="1" applyBorder="1" applyAlignment="1">
      <alignment horizontal="center" vertical="center" wrapText="1"/>
      <protection/>
    </xf>
    <xf numFmtId="49" fontId="4" fillId="0" borderId="10" xfId="56" applyNumberFormat="1" applyFont="1" applyFill="1" applyBorder="1" applyAlignment="1">
      <alignment horizontal="left" vertical="center" wrapText="1"/>
      <protection/>
    </xf>
    <xf numFmtId="49" fontId="7" fillId="0" borderId="10" xfId="56" applyNumberFormat="1" applyFont="1" applyFill="1" applyBorder="1" applyAlignment="1">
      <alignment horizontal="center" vertical="center" wrapText="1"/>
      <protection/>
    </xf>
    <xf numFmtId="49" fontId="22" fillId="0" borderId="10" xfId="56" applyNumberFormat="1" applyFont="1" applyFill="1" applyBorder="1" applyAlignment="1">
      <alignment horizontal="center" vertical="center" wrapText="1"/>
      <protection/>
    </xf>
    <xf numFmtId="49" fontId="1" fillId="0" borderId="10" xfId="56" applyNumberFormat="1" applyFont="1" applyFill="1" applyBorder="1" applyAlignment="1">
      <alignment horizontal="center" vertical="center" wrapText="1"/>
      <protection/>
    </xf>
    <xf numFmtId="49" fontId="4" fillId="0" borderId="10" xfId="56" applyNumberFormat="1" applyFont="1" applyFill="1" applyBorder="1" applyAlignment="1">
      <alignment horizontal="center" vertical="center" wrapText="1"/>
      <protection/>
    </xf>
    <xf numFmtId="165" fontId="14" fillId="0" borderId="10" xfId="56" applyNumberFormat="1" applyFont="1" applyBorder="1" applyAlignment="1">
      <alignment horizontal="center" vertical="center"/>
      <protection/>
    </xf>
    <xf numFmtId="0" fontId="12" fillId="0" borderId="10" xfId="56" applyFont="1" applyFill="1" applyBorder="1">
      <alignment/>
      <protection/>
    </xf>
    <xf numFmtId="49" fontId="1" fillId="0" borderId="13" xfId="56" applyNumberFormat="1" applyFont="1" applyFill="1" applyBorder="1" applyAlignment="1">
      <alignment horizontal="center" vertical="center" wrapText="1"/>
      <protection/>
    </xf>
    <xf numFmtId="49" fontId="1" fillId="0" borderId="16" xfId="56" applyNumberFormat="1" applyFont="1" applyFill="1" applyBorder="1" applyAlignment="1">
      <alignment horizontal="center" vertical="center" wrapText="1"/>
      <protection/>
    </xf>
    <xf numFmtId="49" fontId="1" fillId="0" borderId="13" xfId="56" applyNumberFormat="1" applyFont="1" applyFill="1" applyBorder="1" applyAlignment="1">
      <alignment horizontal="left" vertical="center" wrapText="1"/>
      <protection/>
    </xf>
    <xf numFmtId="165" fontId="0" fillId="0" borderId="13" xfId="56" applyNumberFormat="1" applyFont="1" applyFill="1" applyBorder="1" applyAlignment="1">
      <alignment horizontal="center" vertical="center"/>
      <protection/>
    </xf>
    <xf numFmtId="49" fontId="1" fillId="0" borderId="19" xfId="56" applyNumberFormat="1" applyFont="1" applyFill="1" applyBorder="1" applyAlignment="1">
      <alignment horizontal="center" vertical="center" wrapText="1"/>
      <protection/>
    </xf>
    <xf numFmtId="0" fontId="12" fillId="0" borderId="20" xfId="56" applyFont="1" applyFill="1" applyBorder="1" applyAlignment="1">
      <alignment horizontal="center" vertical="center"/>
      <protection/>
    </xf>
    <xf numFmtId="49" fontId="1" fillId="0" borderId="21" xfId="56" applyNumberFormat="1" applyFont="1" applyFill="1" applyBorder="1" applyAlignment="1">
      <alignment horizontal="center" vertical="center" wrapText="1"/>
      <protection/>
    </xf>
    <xf numFmtId="49" fontId="1" fillId="0" borderId="0" xfId="56" applyNumberFormat="1" applyFont="1" applyFill="1" applyBorder="1" applyAlignment="1">
      <alignment horizontal="left" vertical="center" wrapText="1"/>
      <protection/>
    </xf>
    <xf numFmtId="165" fontId="1" fillId="0" borderId="21" xfId="56" applyNumberFormat="1" applyFont="1" applyFill="1" applyBorder="1" applyAlignment="1">
      <alignment horizontal="center" vertical="center" wrapText="1"/>
      <protection/>
    </xf>
    <xf numFmtId="165" fontId="1" fillId="0" borderId="20" xfId="56" applyNumberFormat="1" applyFont="1" applyFill="1" applyBorder="1" applyAlignment="1">
      <alignment horizontal="center" vertical="center" wrapText="1"/>
      <protection/>
    </xf>
    <xf numFmtId="49" fontId="1" fillId="0" borderId="18" xfId="56" applyNumberFormat="1" applyFont="1" applyFill="1" applyBorder="1" applyAlignment="1">
      <alignment horizontal="center" vertical="center" wrapText="1"/>
      <protection/>
    </xf>
    <xf numFmtId="0" fontId="12" fillId="0" borderId="15" xfId="56" applyFont="1" applyFill="1" applyBorder="1" applyAlignment="1">
      <alignment horizontal="center" vertical="center"/>
      <protection/>
    </xf>
    <xf numFmtId="49" fontId="4" fillId="0" borderId="22" xfId="56" applyNumberFormat="1" applyFont="1" applyFill="1" applyBorder="1" applyAlignment="1">
      <alignment horizontal="center" vertical="center" wrapText="1"/>
      <protection/>
    </xf>
    <xf numFmtId="49" fontId="1" fillId="0" borderId="12" xfId="56" applyNumberFormat="1" applyFont="1" applyFill="1" applyBorder="1" applyAlignment="1">
      <alignment horizontal="left" vertical="top" wrapText="1"/>
      <protection/>
    </xf>
    <xf numFmtId="165" fontId="0" fillId="0" borderId="15" xfId="56" applyNumberFormat="1" applyFont="1" applyFill="1" applyBorder="1" applyAlignment="1">
      <alignment horizontal="center" vertical="center"/>
      <protection/>
    </xf>
    <xf numFmtId="165" fontId="4" fillId="0" borderId="22" xfId="56" applyNumberFormat="1" applyFont="1" applyFill="1" applyBorder="1" applyAlignment="1">
      <alignment horizontal="center" vertical="center" wrapText="1"/>
      <protection/>
    </xf>
    <xf numFmtId="165" fontId="4" fillId="0" borderId="15" xfId="56" applyNumberFormat="1" applyFont="1" applyFill="1" applyBorder="1" applyAlignment="1">
      <alignment horizontal="center" vertical="center" wrapText="1"/>
      <protection/>
    </xf>
    <xf numFmtId="0" fontId="1" fillId="0" borderId="15" xfId="56" applyFont="1" applyFill="1" applyBorder="1">
      <alignment/>
      <protection/>
    </xf>
    <xf numFmtId="0" fontId="12" fillId="0" borderId="15" xfId="56" applyFont="1" applyFill="1" applyBorder="1">
      <alignment/>
      <protection/>
    </xf>
    <xf numFmtId="49" fontId="24" fillId="0" borderId="10" xfId="56" applyNumberFormat="1" applyFont="1" applyFill="1" applyBorder="1" applyAlignment="1">
      <alignment horizontal="left" vertical="center" wrapText="1"/>
      <protection/>
    </xf>
    <xf numFmtId="165" fontId="1" fillId="0" borderId="15" xfId="56" applyNumberFormat="1" applyFont="1" applyFill="1" applyBorder="1" applyAlignment="1">
      <alignment horizontal="center" vertical="center"/>
      <protection/>
    </xf>
    <xf numFmtId="165" fontId="1" fillId="0" borderId="15" xfId="56" applyNumberFormat="1" applyFont="1" applyFill="1" applyBorder="1" applyAlignment="1">
      <alignment horizontal="center" vertical="center" wrapText="1"/>
      <protection/>
    </xf>
    <xf numFmtId="0" fontId="70" fillId="0" borderId="0" xfId="56" applyFont="1">
      <alignment/>
      <protection/>
    </xf>
    <xf numFmtId="165" fontId="12" fillId="0" borderId="0" xfId="60" applyNumberFormat="1" applyFont="1" applyFill="1" applyBorder="1" applyAlignment="1">
      <alignment horizontal="center" vertical="center" wrapText="1"/>
      <protection/>
    </xf>
    <xf numFmtId="165" fontId="11" fillId="0" borderId="0" xfId="54" applyNumberFormat="1" applyFill="1" applyBorder="1" applyAlignment="1">
      <alignment horizontal="center" vertical="center"/>
      <protection/>
    </xf>
    <xf numFmtId="0" fontId="71" fillId="0" borderId="0" xfId="56" applyFont="1" applyAlignment="1">
      <alignment horizontal="center" vertical="center"/>
      <protection/>
    </xf>
    <xf numFmtId="165" fontId="71" fillId="0" borderId="0" xfId="56" applyNumberFormat="1" applyFont="1" applyAlignment="1">
      <alignment horizontal="center" vertical="center"/>
      <protection/>
    </xf>
    <xf numFmtId="165" fontId="70" fillId="0" borderId="0" xfId="56" applyNumberFormat="1" applyFont="1">
      <alignment/>
      <protection/>
    </xf>
    <xf numFmtId="0" fontId="11" fillId="0" borderId="0" xfId="54" applyFill="1">
      <alignment/>
      <protection/>
    </xf>
    <xf numFmtId="0" fontId="11" fillId="0" borderId="0" xfId="54" applyFont="1">
      <alignment/>
      <protection/>
    </xf>
    <xf numFmtId="0" fontId="11" fillId="0" borderId="0" xfId="54">
      <alignment/>
      <protection/>
    </xf>
    <xf numFmtId="49" fontId="4" fillId="0" borderId="0" xfId="58" applyNumberFormat="1" applyFont="1" applyFill="1" applyBorder="1" applyAlignment="1">
      <alignment vertical="center"/>
      <protection/>
    </xf>
    <xf numFmtId="0" fontId="11" fillId="0" borderId="0" xfId="54" applyFont="1" applyFill="1" applyAlignment="1">
      <alignment horizontal="center"/>
      <protection/>
    </xf>
    <xf numFmtId="0" fontId="11" fillId="0" borderId="0" xfId="54" applyBorder="1">
      <alignment/>
      <protection/>
    </xf>
    <xf numFmtId="49" fontId="1" fillId="0" borderId="0" xfId="58" applyNumberFormat="1" applyFont="1" applyFill="1" applyBorder="1" applyAlignment="1">
      <alignment horizontal="center" vertical="center" wrapText="1"/>
      <protection/>
    </xf>
    <xf numFmtId="49" fontId="11" fillId="0" borderId="0" xfId="60" applyNumberFormat="1" applyFont="1" applyFill="1" applyBorder="1" applyAlignment="1">
      <alignment horizontal="center" vertical="center" wrapText="1"/>
      <protection/>
    </xf>
    <xf numFmtId="165" fontId="12" fillId="0" borderId="0" xfId="54" applyNumberFormat="1" applyFont="1" applyFill="1" applyBorder="1" applyAlignment="1">
      <alignment horizontal="center" vertical="center"/>
      <protection/>
    </xf>
    <xf numFmtId="165" fontId="25" fillId="0" borderId="0" xfId="60" applyNumberFormat="1" applyFont="1" applyFill="1" applyBorder="1" applyAlignment="1">
      <alignment horizontal="center" vertical="center"/>
      <protection/>
    </xf>
    <xf numFmtId="49" fontId="7" fillId="0" borderId="10" xfId="60" applyNumberFormat="1" applyFont="1" applyFill="1" applyBorder="1" applyAlignment="1">
      <alignment horizontal="left" vertical="center" wrapText="1"/>
      <protection/>
    </xf>
    <xf numFmtId="165" fontId="11" fillId="0" borderId="0" xfId="54" applyNumberFormat="1" applyFont="1" applyFill="1" applyBorder="1" applyAlignment="1">
      <alignment horizontal="center" vertical="center"/>
      <protection/>
    </xf>
    <xf numFmtId="0" fontId="11" fillId="0" borderId="0" xfId="54" applyFill="1" applyBorder="1">
      <alignment/>
      <protection/>
    </xf>
    <xf numFmtId="49" fontId="7" fillId="0" borderId="0" xfId="60" applyNumberFormat="1" applyFont="1" applyFill="1" applyBorder="1" applyAlignment="1">
      <alignment horizontal="center" vertical="center" wrapText="1"/>
      <protection/>
    </xf>
    <xf numFmtId="49" fontId="7" fillId="0" borderId="0" xfId="58" applyNumberFormat="1" applyFont="1" applyFill="1" applyBorder="1" applyAlignment="1">
      <alignment horizontal="center" vertical="center" wrapText="1"/>
      <protection/>
    </xf>
    <xf numFmtId="170" fontId="72" fillId="0" borderId="0" xfId="58" applyNumberFormat="1" applyFont="1" applyFill="1" applyBorder="1" applyAlignment="1">
      <alignment horizontal="center" vertical="center" wrapText="1"/>
      <protection/>
    </xf>
    <xf numFmtId="0" fontId="12" fillId="0" borderId="0" xfId="54" applyFont="1" applyFill="1" applyBorder="1">
      <alignment/>
      <protection/>
    </xf>
    <xf numFmtId="0" fontId="12" fillId="0" borderId="0" xfId="54" applyFont="1">
      <alignment/>
      <protection/>
    </xf>
    <xf numFmtId="170" fontId="14" fillId="0" borderId="0" xfId="58" applyNumberFormat="1" applyFont="1" applyFill="1" applyBorder="1" applyAlignment="1">
      <alignment horizontal="center" vertical="center" wrapText="1"/>
      <protection/>
    </xf>
    <xf numFmtId="0" fontId="11" fillId="0" borderId="0" xfId="54" applyFont="1" applyFill="1" applyBorder="1">
      <alignment/>
      <protection/>
    </xf>
    <xf numFmtId="49" fontId="7" fillId="0" borderId="10" xfId="60" applyNumberFormat="1" applyFont="1" applyFill="1" applyBorder="1" applyAlignment="1">
      <alignment horizontal="center" vertical="center" wrapText="1"/>
      <protection/>
    </xf>
    <xf numFmtId="49" fontId="18" fillId="0" borderId="0" xfId="58" applyNumberFormat="1" applyFont="1" applyFill="1" applyBorder="1" applyAlignment="1">
      <alignment horizontal="center" vertical="center" wrapText="1"/>
      <protection/>
    </xf>
    <xf numFmtId="171" fontId="73" fillId="0" borderId="0" xfId="58" applyNumberFormat="1" applyFont="1" applyFill="1" applyBorder="1" applyAlignment="1">
      <alignment horizontal="center" vertical="center" wrapText="1"/>
      <protection/>
    </xf>
    <xf numFmtId="171" fontId="26" fillId="0" borderId="0" xfId="58" applyNumberFormat="1" applyFont="1" applyFill="1" applyBorder="1" applyAlignment="1">
      <alignment horizontal="center" vertical="center" wrapText="1"/>
      <protection/>
    </xf>
    <xf numFmtId="0" fontId="27" fillId="0" borderId="0" xfId="58" applyFont="1" applyFill="1" applyBorder="1" applyAlignment="1">
      <alignment horizontal="center" vertical="center"/>
      <protection/>
    </xf>
    <xf numFmtId="49" fontId="7" fillId="0" borderId="10" xfId="60" applyNumberFormat="1" applyFont="1" applyFill="1" applyBorder="1" applyAlignment="1">
      <alignment horizontal="center" vertical="center"/>
      <protection/>
    </xf>
    <xf numFmtId="49" fontId="14" fillId="0" borderId="10" xfId="60" applyNumberFormat="1" applyFont="1" applyFill="1" applyBorder="1" applyAlignment="1">
      <alignment horizontal="left" vertical="center" wrapText="1"/>
      <protection/>
    </xf>
    <xf numFmtId="49" fontId="74" fillId="0" borderId="0" xfId="58" applyNumberFormat="1" applyFont="1" applyFill="1" applyBorder="1" applyAlignment="1">
      <alignment horizontal="center" vertical="center" wrapText="1"/>
      <protection/>
    </xf>
    <xf numFmtId="171" fontId="74" fillId="0" borderId="0" xfId="58" applyNumberFormat="1" applyFont="1" applyFill="1" applyBorder="1" applyAlignment="1">
      <alignment horizontal="center" vertical="center" wrapText="1"/>
      <protection/>
    </xf>
    <xf numFmtId="171" fontId="75" fillId="0" borderId="0" xfId="58" applyNumberFormat="1" applyFont="1" applyFill="1" applyBorder="1" applyAlignment="1">
      <alignment horizontal="center" vertical="center"/>
      <protection/>
    </xf>
    <xf numFmtId="171" fontId="74" fillId="0" borderId="0" xfId="58" applyNumberFormat="1" applyFont="1" applyFill="1" applyBorder="1" applyAlignment="1">
      <alignment horizontal="center" vertical="center"/>
      <protection/>
    </xf>
    <xf numFmtId="0" fontId="1" fillId="0" borderId="0" xfId="58" applyFont="1" applyFill="1" applyBorder="1">
      <alignment/>
      <protection/>
    </xf>
    <xf numFmtId="0" fontId="11" fillId="0" borderId="0" xfId="58" applyFill="1" applyBorder="1">
      <alignment/>
      <protection/>
    </xf>
    <xf numFmtId="170" fontId="11" fillId="0" borderId="0" xfId="58" applyNumberFormat="1" applyFill="1" applyBorder="1">
      <alignment/>
      <protection/>
    </xf>
    <xf numFmtId="165" fontId="76" fillId="0" borderId="0" xfId="54" applyNumberFormat="1" applyFont="1" applyFill="1" applyBorder="1" applyAlignment="1">
      <alignment horizontal="center" vertical="center"/>
      <protection/>
    </xf>
    <xf numFmtId="49" fontId="14" fillId="0" borderId="10" xfId="60" applyNumberFormat="1" applyFont="1" applyFill="1" applyBorder="1" applyAlignment="1">
      <alignment horizontal="center" vertical="center" wrapText="1"/>
      <protection/>
    </xf>
    <xf numFmtId="170" fontId="73" fillId="0" borderId="0" xfId="58" applyNumberFormat="1" applyFont="1" applyBorder="1" applyAlignment="1">
      <alignment horizontal="center" vertical="center" wrapText="1"/>
      <protection/>
    </xf>
    <xf numFmtId="165" fontId="70" fillId="0" borderId="0" xfId="54" applyNumberFormat="1" applyFont="1" applyFill="1" applyBorder="1" applyAlignment="1">
      <alignment horizontal="center" vertical="center"/>
      <protection/>
    </xf>
    <xf numFmtId="49" fontId="25" fillId="0" borderId="0" xfId="60" applyNumberFormat="1" applyFont="1" applyFill="1" applyBorder="1" applyAlignment="1">
      <alignment horizontal="center" vertical="center" wrapText="1"/>
      <protection/>
    </xf>
    <xf numFmtId="49" fontId="12" fillId="0" borderId="0" xfId="60" applyNumberFormat="1" applyFont="1" applyFill="1" applyBorder="1" applyAlignment="1">
      <alignment horizontal="left" vertical="center" wrapText="1"/>
      <protection/>
    </xf>
    <xf numFmtId="49" fontId="12" fillId="0" borderId="0" xfId="60" applyNumberFormat="1" applyFont="1" applyFill="1" applyBorder="1" applyAlignment="1">
      <alignment horizontal="center" vertical="center" wrapText="1"/>
      <protection/>
    </xf>
    <xf numFmtId="49" fontId="15" fillId="0" borderId="0" xfId="60" applyNumberFormat="1" applyFont="1" applyFill="1" applyBorder="1" applyAlignment="1">
      <alignment horizontal="center" vertical="center" wrapText="1"/>
      <protection/>
    </xf>
    <xf numFmtId="49" fontId="11" fillId="0" borderId="0" xfId="60" applyNumberFormat="1" applyFont="1" applyFill="1" applyBorder="1" applyAlignment="1">
      <alignment horizontal="left" vertical="center" wrapText="1"/>
      <protection/>
    </xf>
    <xf numFmtId="0" fontId="11" fillId="0" borderId="0" xfId="58" applyBorder="1" applyAlignment="1">
      <alignment horizontal="center" vertical="center"/>
      <protection/>
    </xf>
    <xf numFmtId="165" fontId="7" fillId="0" borderId="0" xfId="54" applyNumberFormat="1" applyFont="1" applyFill="1" applyBorder="1" applyAlignment="1">
      <alignment horizontal="center" vertical="center" wrapText="1"/>
      <protection/>
    </xf>
    <xf numFmtId="165" fontId="11" fillId="0" borderId="0" xfId="60" applyNumberFormat="1" applyFont="1" applyFill="1" applyBorder="1" applyAlignment="1">
      <alignment horizontal="center" vertical="center"/>
      <protection/>
    </xf>
    <xf numFmtId="165" fontId="11" fillId="0" borderId="0" xfId="60" applyNumberFormat="1" applyFont="1" applyFill="1" applyBorder="1" applyAlignment="1">
      <alignment horizontal="center" vertical="center" wrapText="1"/>
      <protection/>
    </xf>
    <xf numFmtId="0" fontId="11" fillId="0" borderId="0" xfId="54" applyBorder="1" applyAlignment="1">
      <alignment horizontal="center" vertical="center"/>
      <protection/>
    </xf>
    <xf numFmtId="0" fontId="7" fillId="0" borderId="0" xfId="54" applyFont="1">
      <alignment/>
      <protection/>
    </xf>
    <xf numFmtId="0" fontId="7" fillId="0" borderId="0" xfId="54" applyFont="1" applyAlignment="1">
      <alignment horizontal="center" vertical="center"/>
      <protection/>
    </xf>
    <xf numFmtId="0" fontId="7" fillId="0" borderId="0" xfId="62" applyFont="1" applyAlignment="1">
      <alignment vertical="center"/>
      <protection/>
    </xf>
    <xf numFmtId="0" fontId="7" fillId="0" borderId="0" xfId="62" applyFont="1">
      <alignment/>
      <protection/>
    </xf>
    <xf numFmtId="0" fontId="14" fillId="0" borderId="0" xfId="60" applyFont="1" applyFill="1">
      <alignment/>
      <protection/>
    </xf>
    <xf numFmtId="0" fontId="7" fillId="0" borderId="0" xfId="60" applyFont="1" applyFill="1">
      <alignment/>
      <protection/>
    </xf>
    <xf numFmtId="0" fontId="7" fillId="0" borderId="0" xfId="54" applyFont="1" applyFill="1">
      <alignment/>
      <protection/>
    </xf>
    <xf numFmtId="49" fontId="5" fillId="0" borderId="0" xfId="56" applyNumberFormat="1" applyFont="1" applyFill="1" applyBorder="1" applyAlignment="1">
      <alignment horizontal="left" vertical="center"/>
      <protection/>
    </xf>
    <xf numFmtId="0" fontId="7" fillId="0" borderId="0" xfId="56" applyFont="1" applyFill="1" applyBorder="1">
      <alignment/>
      <protection/>
    </xf>
    <xf numFmtId="0" fontId="7" fillId="0" borderId="0" xfId="54" applyFont="1" applyFill="1" applyAlignment="1">
      <alignment horizontal="center"/>
      <protection/>
    </xf>
    <xf numFmtId="49" fontId="7" fillId="0" borderId="10" xfId="61" applyNumberFormat="1" applyFont="1" applyFill="1" applyBorder="1" applyAlignment="1">
      <alignment horizontal="center" vertical="center"/>
      <protection/>
    </xf>
    <xf numFmtId="49" fontId="7" fillId="0" borderId="10" xfId="61" applyNumberFormat="1" applyFont="1" applyFill="1" applyBorder="1" applyAlignment="1">
      <alignment horizontal="center" vertical="center" wrapText="1"/>
      <protection/>
    </xf>
    <xf numFmtId="49" fontId="7" fillId="0" borderId="11" xfId="61" applyNumberFormat="1" applyFont="1" applyFill="1" applyBorder="1" applyAlignment="1">
      <alignment horizontal="center" vertical="center" wrapText="1"/>
      <protection/>
    </xf>
    <xf numFmtId="0" fontId="15" fillId="0" borderId="10" xfId="56" applyFont="1" applyFill="1" applyBorder="1" applyAlignment="1">
      <alignment horizontal="center" vertical="center"/>
      <protection/>
    </xf>
    <xf numFmtId="0" fontId="11" fillId="0" borderId="15" xfId="56" applyFont="1" applyFill="1" applyBorder="1" applyAlignment="1">
      <alignment horizontal="center" vertical="center"/>
      <protection/>
    </xf>
    <xf numFmtId="0" fontId="0" fillId="0" borderId="15" xfId="56" applyFont="1" applyFill="1" applyBorder="1">
      <alignment/>
      <protection/>
    </xf>
    <xf numFmtId="0" fontId="11" fillId="0" borderId="15" xfId="56" applyFont="1" applyFill="1" applyBorder="1">
      <alignment/>
      <protection/>
    </xf>
    <xf numFmtId="0" fontId="12" fillId="0" borderId="10" xfId="61" applyFont="1" applyFill="1" applyBorder="1" applyAlignment="1">
      <alignment horizontal="left" vertical="center" wrapText="1"/>
      <protection/>
    </xf>
    <xf numFmtId="0" fontId="12" fillId="0" borderId="10" xfId="61" applyFont="1" applyFill="1" applyBorder="1">
      <alignment/>
      <protection/>
    </xf>
    <xf numFmtId="0" fontId="12" fillId="0" borderId="10" xfId="54" applyFont="1" applyFill="1" applyBorder="1">
      <alignment/>
      <protection/>
    </xf>
    <xf numFmtId="165" fontId="12" fillId="0" borderId="10" xfId="54" applyNumberFormat="1" applyFont="1" applyFill="1" applyBorder="1" applyAlignment="1">
      <alignment horizontal="center" vertical="center"/>
      <protection/>
    </xf>
    <xf numFmtId="165" fontId="11" fillId="0" borderId="10" xfId="54" applyNumberFormat="1" applyFont="1" applyFill="1" applyBorder="1" applyAlignment="1">
      <alignment horizontal="center" vertical="center"/>
      <protection/>
    </xf>
    <xf numFmtId="165" fontId="11" fillId="0" borderId="10" xfId="54" applyNumberFormat="1" applyFont="1" applyFill="1" applyBorder="1" applyAlignment="1">
      <alignment horizontal="center" vertical="center"/>
      <protection/>
    </xf>
    <xf numFmtId="165" fontId="12" fillId="0" borderId="10" xfId="54" applyNumberFormat="1" applyFont="1" applyFill="1" applyBorder="1" applyAlignment="1">
      <alignment horizontal="center" vertical="center"/>
      <protection/>
    </xf>
    <xf numFmtId="165" fontId="12" fillId="0" borderId="10" xfId="60" applyNumberFormat="1" applyFont="1" applyFill="1" applyBorder="1" applyAlignment="1">
      <alignment horizontal="center" vertical="center"/>
      <protection/>
    </xf>
    <xf numFmtId="165" fontId="12" fillId="0" borderId="10" xfId="61" applyNumberFormat="1" applyFont="1" applyFill="1" applyBorder="1" applyAlignment="1">
      <alignment horizontal="center" vertical="center"/>
      <protection/>
    </xf>
    <xf numFmtId="0" fontId="12" fillId="0" borderId="19" xfId="56" applyFont="1" applyBorder="1">
      <alignment/>
      <protection/>
    </xf>
    <xf numFmtId="0" fontId="13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16" fontId="12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14" fontId="15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16" fontId="15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14" fontId="17" fillId="0" borderId="0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165" fontId="11" fillId="0" borderId="0" xfId="56" applyNumberFormat="1" applyFont="1" applyBorder="1">
      <alignment/>
      <protection/>
    </xf>
    <xf numFmtId="165" fontId="11" fillId="0" borderId="0" xfId="56" applyNumberFormat="1" applyBorder="1">
      <alignment/>
      <protection/>
    </xf>
    <xf numFmtId="49" fontId="1" fillId="0" borderId="13" xfId="58" applyNumberFormat="1" applyFont="1" applyFill="1" applyBorder="1" applyAlignment="1">
      <alignment horizontal="center" vertical="center" wrapText="1"/>
      <protection/>
    </xf>
    <xf numFmtId="170" fontId="12" fillId="0" borderId="10" xfId="0" applyNumberFormat="1" applyFont="1" applyFill="1" applyBorder="1" applyAlignment="1">
      <alignment horizontal="center" vertical="center" wrapText="1"/>
    </xf>
    <xf numFmtId="9" fontId="12" fillId="0" borderId="10" xfId="67" applyFont="1" applyFill="1" applyBorder="1" applyAlignment="1">
      <alignment horizontal="center" vertical="center" wrapText="1"/>
    </xf>
    <xf numFmtId="165" fontId="11" fillId="0" borderId="10" xfId="58" applyNumberFormat="1" applyFont="1" applyFill="1" applyBorder="1" applyAlignment="1">
      <alignment horizontal="center" vertical="center" wrapText="1"/>
      <protection/>
    </xf>
    <xf numFmtId="165" fontId="11" fillId="0" borderId="10" xfId="54" applyNumberFormat="1" applyFont="1" applyFill="1" applyBorder="1" applyAlignment="1">
      <alignment horizontal="center" vertical="center" wrapText="1"/>
      <protection/>
    </xf>
    <xf numFmtId="169" fontId="11" fillId="0" borderId="10" xfId="67" applyNumberFormat="1" applyFont="1" applyFill="1" applyBorder="1" applyAlignment="1">
      <alignment horizontal="center" vertical="center"/>
    </xf>
    <xf numFmtId="169" fontId="12" fillId="0" borderId="10" xfId="67" applyNumberFormat="1" applyFont="1" applyFill="1" applyBorder="1" applyAlignment="1">
      <alignment horizontal="center" vertical="center"/>
    </xf>
    <xf numFmtId="169" fontId="12" fillId="0" borderId="10" xfId="67" applyNumberFormat="1" applyFont="1" applyBorder="1" applyAlignment="1">
      <alignment horizontal="center" vertical="center"/>
    </xf>
    <xf numFmtId="169" fontId="11" fillId="0" borderId="10" xfId="67" applyNumberFormat="1" applyFont="1" applyBorder="1" applyAlignment="1">
      <alignment horizontal="center" vertical="center"/>
    </xf>
    <xf numFmtId="0" fontId="5" fillId="0" borderId="10" xfId="56" applyFont="1" applyFill="1" applyBorder="1" applyAlignment="1">
      <alignment horizontal="left" vertical="center" wrapText="1"/>
      <protection/>
    </xf>
    <xf numFmtId="0" fontId="11" fillId="0" borderId="13" xfId="56" applyFont="1" applyFill="1" applyBorder="1" applyAlignment="1">
      <alignment horizontal="center" vertical="center"/>
      <protection/>
    </xf>
    <xf numFmtId="165" fontId="12" fillId="0" borderId="13" xfId="56" applyNumberFormat="1" applyFont="1" applyBorder="1" applyAlignment="1">
      <alignment horizontal="center" vertical="center"/>
      <protection/>
    </xf>
    <xf numFmtId="49" fontId="5" fillId="0" borderId="22" xfId="56" applyNumberFormat="1" applyFont="1" applyFill="1" applyBorder="1" applyAlignment="1">
      <alignment horizontal="center" vertical="center" wrapText="1"/>
      <protection/>
    </xf>
    <xf numFmtId="165" fontId="11" fillId="0" borderId="0" xfId="56" applyNumberFormat="1" applyFont="1" applyBorder="1" applyAlignment="1">
      <alignment horizontal="center" vertical="center"/>
      <protection/>
    </xf>
    <xf numFmtId="165" fontId="0" fillId="0" borderId="0" xfId="56" applyNumberFormat="1" applyFont="1" applyFill="1" applyBorder="1" applyAlignment="1">
      <alignment horizontal="center" vertical="center" wrapText="1"/>
      <protection/>
    </xf>
    <xf numFmtId="165" fontId="7" fillId="0" borderId="0" xfId="56" applyNumberFormat="1" applyFont="1" applyBorder="1" applyAlignment="1">
      <alignment horizontal="center" vertical="center"/>
      <protection/>
    </xf>
    <xf numFmtId="169" fontId="12" fillId="0" borderId="13" xfId="56" applyNumberFormat="1" applyFont="1" applyBorder="1" applyAlignment="1">
      <alignment horizontal="center" vertical="center"/>
      <protection/>
    </xf>
    <xf numFmtId="49" fontId="14" fillId="0" borderId="10" xfId="60" applyNumberFormat="1" applyFont="1" applyFill="1" applyBorder="1" applyAlignment="1">
      <alignment horizontal="center" vertical="center"/>
      <protection/>
    </xf>
    <xf numFmtId="0" fontId="7" fillId="0" borderId="10" xfId="54" applyFont="1" applyFill="1" applyBorder="1">
      <alignment/>
      <protection/>
    </xf>
    <xf numFmtId="165" fontId="25" fillId="0" borderId="10" xfId="60" applyNumberFormat="1" applyFont="1" applyFill="1" applyBorder="1" applyAlignment="1">
      <alignment horizontal="center" vertical="center"/>
      <protection/>
    </xf>
    <xf numFmtId="165" fontId="11" fillId="0" borderId="10" xfId="59" applyNumberFormat="1" applyFont="1" applyFill="1" applyBorder="1" applyAlignment="1">
      <alignment horizontal="center" vertical="center" wrapText="1"/>
      <protection/>
    </xf>
    <xf numFmtId="49" fontId="14" fillId="0" borderId="20" xfId="60" applyNumberFormat="1" applyFont="1" applyFill="1" applyBorder="1" applyAlignment="1">
      <alignment horizontal="left" vertical="center" wrapText="1"/>
      <protection/>
    </xf>
    <xf numFmtId="49" fontId="14" fillId="0" borderId="10" xfId="0" applyNumberFormat="1" applyFont="1" applyFill="1" applyBorder="1" applyAlignment="1">
      <alignment horizontal="center" vertical="center"/>
    </xf>
    <xf numFmtId="165" fontId="12" fillId="0" borderId="10" xfId="59" applyNumberFormat="1" applyFont="1" applyFill="1" applyBorder="1" applyAlignment="1">
      <alignment horizontal="center" vertical="center" wrapText="1"/>
      <protection/>
    </xf>
    <xf numFmtId="49" fontId="7" fillId="0" borderId="10" xfId="0" applyNumberFormat="1" applyFont="1" applyFill="1" applyBorder="1" applyAlignment="1">
      <alignment horizontal="center" vertical="center"/>
    </xf>
    <xf numFmtId="165" fontId="11" fillId="0" borderId="10" xfId="59" applyNumberFormat="1" applyFont="1" applyFill="1" applyBorder="1" applyAlignment="1">
      <alignment horizontal="center" vertical="center" wrapText="1"/>
      <protection/>
    </xf>
    <xf numFmtId="165" fontId="0" fillId="0" borderId="10" xfId="59" applyNumberFormat="1" applyFont="1" applyFill="1" applyBorder="1" applyAlignment="1">
      <alignment horizontal="center" vertical="center"/>
      <protection/>
    </xf>
    <xf numFmtId="0" fontId="7" fillId="0" borderId="10" xfId="54" applyFont="1" applyBorder="1" applyAlignment="1">
      <alignment horizontal="center" vertical="center"/>
      <protection/>
    </xf>
    <xf numFmtId="0" fontId="14" fillId="0" borderId="10" xfId="60" applyFont="1" applyFill="1" applyBorder="1">
      <alignment/>
      <protection/>
    </xf>
    <xf numFmtId="165" fontId="7" fillId="0" borderId="10" xfId="59" applyNumberFormat="1" applyFont="1" applyFill="1" applyBorder="1" applyAlignment="1">
      <alignment horizontal="center" vertical="center" wrapText="1"/>
      <protection/>
    </xf>
    <xf numFmtId="0" fontId="14" fillId="0" borderId="10" xfId="0" applyFont="1" applyBorder="1" applyAlignment="1">
      <alignment horizontal="left" vertical="center" wrapText="1"/>
    </xf>
    <xf numFmtId="0" fontId="7" fillId="0" borderId="10" xfId="54" applyFont="1" applyFill="1" applyBorder="1" applyAlignment="1">
      <alignment horizontal="center" vertical="center"/>
      <protection/>
    </xf>
    <xf numFmtId="0" fontId="14" fillId="0" borderId="10" xfId="0" applyFont="1" applyBorder="1" applyAlignment="1">
      <alignment vertical="center" wrapText="1"/>
    </xf>
    <xf numFmtId="0" fontId="7" fillId="0" borderId="10" xfId="60" applyFont="1" applyFill="1" applyBorder="1">
      <alignment/>
      <protection/>
    </xf>
    <xf numFmtId="49" fontId="14" fillId="0" borderId="10" xfId="60" applyNumberFormat="1" applyFont="1" applyFill="1" applyBorder="1" applyAlignment="1">
      <alignment horizontal="left" vertical="top" wrapText="1"/>
      <protection/>
    </xf>
    <xf numFmtId="165" fontId="11" fillId="0" borderId="10" xfId="60" applyNumberFormat="1" applyFont="1" applyFill="1" applyBorder="1" applyAlignment="1">
      <alignment horizontal="center" vertical="center"/>
      <protection/>
    </xf>
    <xf numFmtId="49" fontId="7" fillId="0" borderId="11" xfId="60" applyNumberFormat="1" applyFont="1" applyFill="1" applyBorder="1" applyAlignment="1">
      <alignment horizontal="center" vertical="center" wrapText="1"/>
      <protection/>
    </xf>
    <xf numFmtId="0" fontId="7" fillId="0" borderId="10" xfId="54" applyFont="1" applyBorder="1">
      <alignment/>
      <protection/>
    </xf>
    <xf numFmtId="49" fontId="14" fillId="0" borderId="11" xfId="60" applyNumberFormat="1" applyFont="1" applyFill="1" applyBorder="1" applyAlignment="1">
      <alignment horizontal="center" vertical="center" wrapText="1"/>
      <protection/>
    </xf>
    <xf numFmtId="0" fontId="14" fillId="0" borderId="10" xfId="0" applyFont="1" applyFill="1" applyBorder="1" applyAlignment="1">
      <alignment horizontal="left" vertical="center" wrapText="1"/>
    </xf>
    <xf numFmtId="165" fontId="1" fillId="0" borderId="10" xfId="59" applyNumberFormat="1" applyFont="1" applyFill="1" applyBorder="1" applyAlignment="1">
      <alignment horizontal="center" vertical="center"/>
      <protection/>
    </xf>
    <xf numFmtId="165" fontId="11" fillId="0" borderId="10" xfId="54" applyNumberFormat="1" applyFill="1" applyBorder="1" applyAlignment="1">
      <alignment horizontal="center" vertical="center"/>
      <protection/>
    </xf>
    <xf numFmtId="165" fontId="22" fillId="0" borderId="10" xfId="56" applyNumberFormat="1" applyFont="1" applyFill="1" applyBorder="1" applyAlignment="1">
      <alignment horizontal="center" vertical="center" wrapText="1"/>
      <protection/>
    </xf>
    <xf numFmtId="165" fontId="0" fillId="0" borderId="13" xfId="56" applyNumberFormat="1" applyFont="1" applyFill="1" applyBorder="1" applyAlignment="1">
      <alignment horizontal="center" vertical="center" wrapText="1"/>
      <protection/>
    </xf>
    <xf numFmtId="165" fontId="11" fillId="0" borderId="13" xfId="56" applyNumberFormat="1" applyFont="1" applyBorder="1" applyAlignment="1">
      <alignment horizontal="center" vertical="center"/>
      <protection/>
    </xf>
    <xf numFmtId="0" fontId="6" fillId="0" borderId="0" xfId="62" applyFont="1" applyAlignment="1">
      <alignment horizontal="left"/>
      <protection/>
    </xf>
    <xf numFmtId="49" fontId="12" fillId="0" borderId="23" xfId="56" applyNumberFormat="1" applyFont="1" applyFill="1" applyBorder="1" applyAlignment="1">
      <alignment horizontal="center" vertical="center" wrapText="1"/>
      <protection/>
    </xf>
    <xf numFmtId="49" fontId="74" fillId="0" borderId="0" xfId="58" applyNumberFormat="1" applyFont="1" applyFill="1" applyBorder="1" applyAlignment="1">
      <alignment horizontal="left" vertical="center" wrapText="1"/>
      <protection/>
    </xf>
    <xf numFmtId="0" fontId="14" fillId="0" borderId="10" xfId="61" applyFont="1" applyFill="1" applyBorder="1" applyAlignment="1">
      <alignment horizontal="left" vertical="center" wrapText="1"/>
      <protection/>
    </xf>
    <xf numFmtId="0" fontId="14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 4" xfId="57"/>
    <cellStyle name="Обычный 5" xfId="58"/>
    <cellStyle name="Обычный 6" xfId="59"/>
    <cellStyle name="Обычный_РАСХОДЫструктуры 2006 2" xfId="60"/>
    <cellStyle name="Обычный_РАСХОДЫструктуры 2006 4 2" xfId="61"/>
    <cellStyle name="Обычный_РАСХОДЫструктуры 2008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3"/>
  <sheetViews>
    <sheetView zoomScale="80" zoomScaleNormal="80" zoomScalePageLayoutView="0" workbookViewId="0" topLeftCell="A19">
      <selection activeCell="F8" sqref="F8:F81"/>
    </sheetView>
  </sheetViews>
  <sheetFormatPr defaultColWidth="9.00390625" defaultRowHeight="12.75"/>
  <cols>
    <col min="1" max="1" width="8.75390625" style="10" customWidth="1"/>
    <col min="2" max="2" width="10.375" style="10" customWidth="1"/>
    <col min="3" max="3" width="20.875" style="10" customWidth="1"/>
    <col min="4" max="4" width="44.25390625" style="10" customWidth="1"/>
    <col min="5" max="5" width="10.125" style="10" customWidth="1"/>
    <col min="6" max="6" width="9.25390625" style="10" customWidth="1"/>
    <col min="7" max="7" width="10.375" style="10" customWidth="1"/>
    <col min="8" max="8" width="10.00390625" style="10" customWidth="1"/>
    <col min="9" max="9" width="9.375" style="11" customWidth="1"/>
    <col min="10" max="10" width="8.25390625" style="11" customWidth="1"/>
    <col min="11" max="11" width="20.625" style="11" customWidth="1"/>
    <col min="12" max="12" width="8.125" style="10" customWidth="1"/>
    <col min="13" max="13" width="9.125" style="10" customWidth="1"/>
    <col min="14" max="14" width="15.75390625" style="10" customWidth="1"/>
    <col min="15" max="16384" width="9.125" style="10" customWidth="1"/>
  </cols>
  <sheetData>
    <row r="1" spans="1:14" ht="12.75">
      <c r="A1" s="74"/>
      <c r="B1" s="74"/>
      <c r="C1" s="74"/>
      <c r="D1" s="75"/>
      <c r="E1" s="75"/>
      <c r="F1" s="76"/>
      <c r="G1" s="76"/>
      <c r="H1" s="76"/>
      <c r="I1" s="77"/>
      <c r="M1" s="11"/>
      <c r="N1" s="11"/>
    </row>
    <row r="2" spans="1:14" ht="17.25" customHeight="1">
      <c r="A2" s="74"/>
      <c r="B2" s="74"/>
      <c r="C2" s="74" t="s">
        <v>361</v>
      </c>
      <c r="D2" s="78"/>
      <c r="E2" s="74"/>
      <c r="F2" s="76"/>
      <c r="G2" s="76"/>
      <c r="H2" s="76"/>
      <c r="I2" s="77"/>
      <c r="M2" s="11"/>
      <c r="N2" s="11"/>
    </row>
    <row r="3" spans="1:14" ht="21.75" customHeight="1">
      <c r="A3" s="74"/>
      <c r="B3" s="74"/>
      <c r="C3" s="74" t="s">
        <v>362</v>
      </c>
      <c r="D3" s="78"/>
      <c r="E3" s="74"/>
      <c r="F3" s="76"/>
      <c r="G3" s="76"/>
      <c r="H3" s="76"/>
      <c r="I3" s="77"/>
      <c r="M3" s="11"/>
      <c r="N3" s="11"/>
    </row>
    <row r="4" spans="1:14" ht="12.75">
      <c r="A4" s="74"/>
      <c r="B4" s="74"/>
      <c r="C4" s="74"/>
      <c r="D4" s="75"/>
      <c r="E4" s="75"/>
      <c r="F4" s="76"/>
      <c r="G4" s="76"/>
      <c r="H4" s="76"/>
      <c r="I4" s="77"/>
      <c r="M4" s="11"/>
      <c r="N4" s="11"/>
    </row>
    <row r="5" spans="1:14" ht="21" customHeight="1">
      <c r="A5" s="79"/>
      <c r="B5" s="80"/>
      <c r="C5" s="81" t="s">
        <v>363</v>
      </c>
      <c r="D5" s="82"/>
      <c r="E5" s="76"/>
      <c r="F5" s="76"/>
      <c r="G5" s="83"/>
      <c r="H5" s="76"/>
      <c r="I5" s="84" t="s">
        <v>210</v>
      </c>
      <c r="J5" s="14"/>
      <c r="M5" s="11"/>
      <c r="N5" s="11"/>
    </row>
    <row r="6" spans="1:14" ht="40.5" customHeight="1">
      <c r="A6" s="85" t="s">
        <v>0</v>
      </c>
      <c r="B6" s="316" t="s">
        <v>16</v>
      </c>
      <c r="C6" s="316"/>
      <c r="D6" s="86" t="s">
        <v>1</v>
      </c>
      <c r="E6" s="87" t="s">
        <v>364</v>
      </c>
      <c r="F6" s="88"/>
      <c r="G6" s="89"/>
      <c r="H6" s="90"/>
      <c r="I6" s="91"/>
      <c r="J6" s="16"/>
      <c r="M6" s="11"/>
      <c r="N6" s="11"/>
    </row>
    <row r="7" spans="1:14" ht="45" customHeight="1">
      <c r="A7" s="92"/>
      <c r="B7" s="93" t="s">
        <v>17</v>
      </c>
      <c r="C7" s="94" t="s">
        <v>18</v>
      </c>
      <c r="D7" s="95"/>
      <c r="E7" s="96"/>
      <c r="F7" s="97" t="s">
        <v>365</v>
      </c>
      <c r="G7" s="98" t="s">
        <v>366</v>
      </c>
      <c r="H7" s="98" t="s">
        <v>367</v>
      </c>
      <c r="I7" s="98" t="s">
        <v>368</v>
      </c>
      <c r="J7" s="99"/>
      <c r="M7" s="11"/>
      <c r="N7" s="11"/>
    </row>
    <row r="8" spans="1:10" ht="33" customHeight="1">
      <c r="A8" s="1" t="s">
        <v>19</v>
      </c>
      <c r="B8" s="100"/>
      <c r="C8" s="7" t="s">
        <v>20</v>
      </c>
      <c r="D8" s="101" t="s">
        <v>369</v>
      </c>
      <c r="E8" s="102">
        <f>E9+E21+E23+E26+E31+E38+E41+E59</f>
        <v>37300</v>
      </c>
      <c r="F8" s="102">
        <f>F9+F21+F23+F26+F31+F38+F41+F59</f>
        <v>7750</v>
      </c>
      <c r="G8" s="102">
        <f>G9+G21+G23+G26+G31+G38+G41+G59</f>
        <v>9810</v>
      </c>
      <c r="H8" s="102">
        <f>H9+H21+H23+H26+H31+H38+H41+H59</f>
        <v>9365</v>
      </c>
      <c r="I8" s="102">
        <f>I9+I21+I23+I26+I31+I38+I41+I59</f>
        <v>10375</v>
      </c>
      <c r="J8" s="19"/>
    </row>
    <row r="9" spans="1:14" ht="27.75" customHeight="1">
      <c r="A9" s="103" t="s">
        <v>21</v>
      </c>
      <c r="B9" s="100"/>
      <c r="C9" s="7" t="s">
        <v>22</v>
      </c>
      <c r="D9" s="104" t="s">
        <v>23</v>
      </c>
      <c r="E9" s="105">
        <f>SUM(F9:I9)</f>
        <v>30950</v>
      </c>
      <c r="F9" s="105">
        <f>F10+F16+F19</f>
        <v>7150</v>
      </c>
      <c r="G9" s="105">
        <f>G10+G16+G19</f>
        <v>7770</v>
      </c>
      <c r="H9" s="105">
        <f>H10+H16+H19</f>
        <v>7765</v>
      </c>
      <c r="I9" s="105">
        <f>I10+I16+I19</f>
        <v>8265</v>
      </c>
      <c r="J9" s="20"/>
      <c r="M9" s="11"/>
      <c r="N9" s="11"/>
    </row>
    <row r="10" spans="1:14" ht="36" customHeight="1">
      <c r="A10" s="103" t="s">
        <v>24</v>
      </c>
      <c r="B10" s="100"/>
      <c r="C10" s="7" t="s">
        <v>25</v>
      </c>
      <c r="D10" s="104" t="s">
        <v>26</v>
      </c>
      <c r="E10" s="105">
        <f aca="true" t="shared" si="0" ref="E10:E73">SUM(F10:I10)</f>
        <v>15100</v>
      </c>
      <c r="F10" s="105">
        <f>SUM(F11:F15)</f>
        <v>3850</v>
      </c>
      <c r="G10" s="105">
        <f>SUM(G11:G15)</f>
        <v>3650</v>
      </c>
      <c r="H10" s="105">
        <f>SUM(H11:H15)</f>
        <v>3550</v>
      </c>
      <c r="I10" s="105">
        <f>SUM(I11:I15)</f>
        <v>4050</v>
      </c>
      <c r="J10" s="21"/>
      <c r="M10" s="11"/>
      <c r="N10" s="11"/>
    </row>
    <row r="11" spans="1:14" ht="44.25" customHeight="1">
      <c r="A11" s="2" t="s">
        <v>27</v>
      </c>
      <c r="B11" s="106">
        <v>182</v>
      </c>
      <c r="C11" s="66" t="s">
        <v>28</v>
      </c>
      <c r="D11" s="107" t="s">
        <v>29</v>
      </c>
      <c r="E11" s="108">
        <f t="shared" si="0"/>
        <v>10300</v>
      </c>
      <c r="F11" s="109">
        <v>2400</v>
      </c>
      <c r="G11" s="109">
        <v>2500</v>
      </c>
      <c r="H11" s="109">
        <v>2500</v>
      </c>
      <c r="I11" s="109">
        <v>2900</v>
      </c>
      <c r="J11" s="22"/>
      <c r="M11" s="11"/>
      <c r="N11" s="11"/>
    </row>
    <row r="12" spans="1:14" ht="57" customHeight="1">
      <c r="A12" s="2" t="s">
        <v>30</v>
      </c>
      <c r="B12" s="106">
        <v>182</v>
      </c>
      <c r="C12" s="66" t="s">
        <v>31</v>
      </c>
      <c r="D12" s="107" t="s">
        <v>32</v>
      </c>
      <c r="E12" s="108">
        <f t="shared" si="0"/>
        <v>0</v>
      </c>
      <c r="F12" s="109">
        <v>0</v>
      </c>
      <c r="G12" s="109">
        <v>0</v>
      </c>
      <c r="H12" s="109">
        <v>0</v>
      </c>
      <c r="I12" s="109">
        <v>0</v>
      </c>
      <c r="J12" s="24"/>
      <c r="M12" s="11"/>
      <c r="N12" s="11"/>
    </row>
    <row r="13" spans="1:14" ht="44.25" customHeight="1">
      <c r="A13" s="2" t="s">
        <v>33</v>
      </c>
      <c r="B13" s="106">
        <v>182</v>
      </c>
      <c r="C13" s="66" t="s">
        <v>34</v>
      </c>
      <c r="D13" s="107" t="s">
        <v>35</v>
      </c>
      <c r="E13" s="108">
        <f t="shared" si="0"/>
        <v>3800</v>
      </c>
      <c r="F13" s="109">
        <v>900</v>
      </c>
      <c r="G13" s="109">
        <v>900</v>
      </c>
      <c r="H13" s="109">
        <v>1000</v>
      </c>
      <c r="I13" s="109">
        <v>1000</v>
      </c>
      <c r="M13" s="11"/>
      <c r="N13" s="110" t="s">
        <v>370</v>
      </c>
    </row>
    <row r="14" spans="1:14" ht="67.5" customHeight="1">
      <c r="A14" s="2" t="s">
        <v>36</v>
      </c>
      <c r="B14" s="106">
        <v>182</v>
      </c>
      <c r="C14" s="66" t="s">
        <v>37</v>
      </c>
      <c r="D14" s="107" t="s">
        <v>38</v>
      </c>
      <c r="E14" s="108">
        <f t="shared" si="0"/>
        <v>0</v>
      </c>
      <c r="F14" s="109">
        <v>0</v>
      </c>
      <c r="G14" s="109">
        <v>0</v>
      </c>
      <c r="H14" s="109">
        <v>0</v>
      </c>
      <c r="I14" s="109">
        <v>0</v>
      </c>
      <c r="J14" s="23"/>
      <c r="M14" s="11"/>
      <c r="N14" s="11"/>
    </row>
    <row r="15" spans="1:14" ht="34.5" customHeight="1">
      <c r="A15" s="4" t="s">
        <v>39</v>
      </c>
      <c r="B15" s="111">
        <v>182</v>
      </c>
      <c r="C15" s="7" t="s">
        <v>40</v>
      </c>
      <c r="D15" s="112" t="s">
        <v>41</v>
      </c>
      <c r="E15" s="105">
        <f t="shared" si="0"/>
        <v>1000</v>
      </c>
      <c r="F15" s="113">
        <v>550</v>
      </c>
      <c r="G15" s="113">
        <v>250</v>
      </c>
      <c r="H15" s="113">
        <v>50</v>
      </c>
      <c r="I15" s="113">
        <v>150</v>
      </c>
      <c r="M15" s="11"/>
      <c r="N15" s="11"/>
    </row>
    <row r="16" spans="1:14" ht="34.5" customHeight="1">
      <c r="A16" s="103" t="s">
        <v>42</v>
      </c>
      <c r="B16" s="100"/>
      <c r="C16" s="7" t="s">
        <v>43</v>
      </c>
      <c r="D16" s="104" t="s">
        <v>44</v>
      </c>
      <c r="E16" s="105">
        <f t="shared" si="0"/>
        <v>15800</v>
      </c>
      <c r="F16" s="105">
        <f>F17</f>
        <v>3300</v>
      </c>
      <c r="G16" s="105">
        <f>G17</f>
        <v>4100</v>
      </c>
      <c r="H16" s="105">
        <f>H17</f>
        <v>4200</v>
      </c>
      <c r="I16" s="105">
        <f>I17</f>
        <v>4200</v>
      </c>
      <c r="J16" s="26"/>
      <c r="M16" s="11"/>
      <c r="N16" s="11"/>
    </row>
    <row r="17" spans="1:14" ht="33" customHeight="1">
      <c r="A17" s="2" t="s">
        <v>45</v>
      </c>
      <c r="B17" s="106">
        <v>182</v>
      </c>
      <c r="C17" s="66" t="s">
        <v>46</v>
      </c>
      <c r="D17" s="107" t="s">
        <v>44</v>
      </c>
      <c r="E17" s="108">
        <f t="shared" si="0"/>
        <v>15800</v>
      </c>
      <c r="F17" s="109">
        <v>3300</v>
      </c>
      <c r="G17" s="109">
        <v>4100</v>
      </c>
      <c r="H17" s="109">
        <v>4200</v>
      </c>
      <c r="I17" s="109">
        <v>4200</v>
      </c>
      <c r="J17" s="27"/>
      <c r="M17" s="11"/>
      <c r="N17" s="11"/>
    </row>
    <row r="18" spans="1:14" ht="46.5" customHeight="1">
      <c r="A18" s="2" t="s">
        <v>47</v>
      </c>
      <c r="B18" s="106">
        <v>182</v>
      </c>
      <c r="C18" s="66" t="s">
        <v>48</v>
      </c>
      <c r="D18" s="107" t="s">
        <v>49</v>
      </c>
      <c r="E18" s="108">
        <f t="shared" si="0"/>
        <v>0</v>
      </c>
      <c r="F18" s="109">
        <v>0</v>
      </c>
      <c r="G18" s="109">
        <v>0</v>
      </c>
      <c r="H18" s="109">
        <v>0</v>
      </c>
      <c r="I18" s="109">
        <v>0</v>
      </c>
      <c r="J18" s="25"/>
      <c r="M18" s="11"/>
      <c r="N18" s="11"/>
    </row>
    <row r="19" spans="1:14" ht="36" customHeight="1">
      <c r="A19" s="103" t="s">
        <v>268</v>
      </c>
      <c r="B19" s="100"/>
      <c r="C19" s="7" t="s">
        <v>371</v>
      </c>
      <c r="D19" s="104" t="s">
        <v>372</v>
      </c>
      <c r="E19" s="105">
        <f t="shared" si="0"/>
        <v>50</v>
      </c>
      <c r="F19" s="114">
        <f>F20</f>
        <v>0</v>
      </c>
      <c r="G19" s="114">
        <f>G20</f>
        <v>20</v>
      </c>
      <c r="H19" s="114">
        <f>H20</f>
        <v>15</v>
      </c>
      <c r="I19" s="114">
        <f>I20</f>
        <v>15</v>
      </c>
      <c r="J19" s="28"/>
      <c r="M19" s="11"/>
      <c r="N19" s="11"/>
    </row>
    <row r="20" spans="1:14" ht="60.75" customHeight="1">
      <c r="A20" s="115" t="s">
        <v>373</v>
      </c>
      <c r="B20" s="106">
        <v>182</v>
      </c>
      <c r="C20" s="66" t="s">
        <v>374</v>
      </c>
      <c r="D20" s="107" t="s">
        <v>375</v>
      </c>
      <c r="E20" s="108">
        <f t="shared" si="0"/>
        <v>50</v>
      </c>
      <c r="F20" s="109">
        <v>0</v>
      </c>
      <c r="G20" s="109">
        <v>20</v>
      </c>
      <c r="H20" s="109">
        <v>15</v>
      </c>
      <c r="I20" s="109">
        <v>15</v>
      </c>
      <c r="M20" s="11"/>
      <c r="N20" s="11"/>
    </row>
    <row r="21" spans="1:14" ht="28.5" customHeight="1">
      <c r="A21" s="103" t="s">
        <v>50</v>
      </c>
      <c r="B21" s="100"/>
      <c r="C21" s="7" t="s">
        <v>51</v>
      </c>
      <c r="D21" s="104" t="s">
        <v>52</v>
      </c>
      <c r="E21" s="105">
        <f t="shared" si="0"/>
        <v>3700</v>
      </c>
      <c r="F21" s="114">
        <f>F22</f>
        <v>300</v>
      </c>
      <c r="G21" s="114">
        <f>G22</f>
        <v>1300</v>
      </c>
      <c r="H21" s="114">
        <f>H22</f>
        <v>1000</v>
      </c>
      <c r="I21" s="114">
        <f>I22</f>
        <v>1100</v>
      </c>
      <c r="J21" s="26"/>
      <c r="M21" s="11"/>
      <c r="N21" s="11"/>
    </row>
    <row r="22" spans="1:14" ht="81" customHeight="1">
      <c r="A22" s="3" t="s">
        <v>2</v>
      </c>
      <c r="B22" s="116">
        <v>182</v>
      </c>
      <c r="C22" s="117" t="s">
        <v>53</v>
      </c>
      <c r="D22" s="118" t="s">
        <v>54</v>
      </c>
      <c r="E22" s="108">
        <f t="shared" si="0"/>
        <v>3700</v>
      </c>
      <c r="F22" s="119">
        <v>300</v>
      </c>
      <c r="G22" s="119">
        <v>1300</v>
      </c>
      <c r="H22" s="119">
        <v>1000</v>
      </c>
      <c r="I22" s="119">
        <v>1100</v>
      </c>
      <c r="J22" s="29"/>
      <c r="M22" s="11"/>
      <c r="N22" s="11"/>
    </row>
    <row r="23" spans="1:14" ht="48.75" customHeight="1">
      <c r="A23" s="103" t="s">
        <v>55</v>
      </c>
      <c r="B23" s="100"/>
      <c r="C23" s="120" t="s">
        <v>56</v>
      </c>
      <c r="D23" s="104" t="s">
        <v>57</v>
      </c>
      <c r="E23" s="108">
        <f t="shared" si="0"/>
        <v>0</v>
      </c>
      <c r="F23" s="113">
        <f aca="true" t="shared" si="1" ref="F23:I24">F24</f>
        <v>0</v>
      </c>
      <c r="G23" s="113">
        <f t="shared" si="1"/>
        <v>0</v>
      </c>
      <c r="H23" s="113">
        <f t="shared" si="1"/>
        <v>0</v>
      </c>
      <c r="I23" s="113">
        <f t="shared" si="1"/>
        <v>0</v>
      </c>
      <c r="J23" s="23"/>
      <c r="M23" s="11"/>
      <c r="N23" s="11"/>
    </row>
    <row r="24" spans="1:14" ht="24.75" customHeight="1">
      <c r="A24" s="2" t="s">
        <v>58</v>
      </c>
      <c r="B24" s="116"/>
      <c r="C24" s="117" t="s">
        <v>59</v>
      </c>
      <c r="D24" s="107" t="s">
        <v>60</v>
      </c>
      <c r="E24" s="108">
        <f t="shared" si="0"/>
        <v>0</v>
      </c>
      <c r="F24" s="119">
        <f t="shared" si="1"/>
        <v>0</v>
      </c>
      <c r="G24" s="119">
        <f t="shared" si="1"/>
        <v>0</v>
      </c>
      <c r="H24" s="119">
        <f t="shared" si="1"/>
        <v>0</v>
      </c>
      <c r="I24" s="119">
        <f t="shared" si="1"/>
        <v>0</v>
      </c>
      <c r="J24" s="21"/>
      <c r="M24" s="11"/>
      <c r="N24" s="11"/>
    </row>
    <row r="25" spans="1:14" ht="36.75" customHeight="1">
      <c r="A25" s="5" t="s">
        <v>61</v>
      </c>
      <c r="B25" s="116">
        <v>182</v>
      </c>
      <c r="C25" s="117" t="s">
        <v>62</v>
      </c>
      <c r="D25" s="118" t="s">
        <v>63</v>
      </c>
      <c r="E25" s="108">
        <f t="shared" si="0"/>
        <v>0</v>
      </c>
      <c r="F25" s="119">
        <v>0</v>
      </c>
      <c r="G25" s="119">
        <v>0</v>
      </c>
      <c r="H25" s="119">
        <v>0</v>
      </c>
      <c r="I25" s="119">
        <v>0</v>
      </c>
      <c r="J25" s="29"/>
      <c r="M25" s="11"/>
      <c r="N25" s="11"/>
    </row>
    <row r="26" spans="1:14" ht="69.75" customHeight="1">
      <c r="A26" s="103" t="s">
        <v>64</v>
      </c>
      <c r="B26" s="100"/>
      <c r="C26" s="121" t="s">
        <v>65</v>
      </c>
      <c r="D26" s="104" t="s">
        <v>66</v>
      </c>
      <c r="E26" s="105">
        <f t="shared" si="0"/>
        <v>200</v>
      </c>
      <c r="F26" s="113">
        <f>F27+F29</f>
        <v>0</v>
      </c>
      <c r="G26" s="113">
        <f>G27+G29</f>
        <v>0</v>
      </c>
      <c r="H26" s="113">
        <f>H27+H29</f>
        <v>0</v>
      </c>
      <c r="I26" s="113">
        <f>I27+I29</f>
        <v>200</v>
      </c>
      <c r="M26" s="11"/>
      <c r="N26" s="11"/>
    </row>
    <row r="27" spans="1:14" ht="63.75" customHeight="1">
      <c r="A27" s="4" t="s">
        <v>67</v>
      </c>
      <c r="B27" s="100"/>
      <c r="C27" s="121" t="s">
        <v>68</v>
      </c>
      <c r="D27" s="112" t="s">
        <v>69</v>
      </c>
      <c r="E27" s="105">
        <f t="shared" si="0"/>
        <v>200</v>
      </c>
      <c r="F27" s="122">
        <f>F28</f>
        <v>0</v>
      </c>
      <c r="G27" s="122">
        <f>G28</f>
        <v>0</v>
      </c>
      <c r="H27" s="122">
        <f>H28</f>
        <v>0</v>
      </c>
      <c r="I27" s="122">
        <f>I28</f>
        <v>200</v>
      </c>
      <c r="J27" s="30"/>
      <c r="M27" s="11"/>
      <c r="N27" s="11"/>
    </row>
    <row r="28" spans="1:14" ht="106.5" customHeight="1">
      <c r="A28" s="2" t="s">
        <v>70</v>
      </c>
      <c r="B28" s="116">
        <v>978</v>
      </c>
      <c r="C28" s="117" t="s">
        <v>71</v>
      </c>
      <c r="D28" s="118" t="s">
        <v>8</v>
      </c>
      <c r="E28" s="108">
        <f t="shared" si="0"/>
        <v>200</v>
      </c>
      <c r="F28" s="109">
        <v>0</v>
      </c>
      <c r="G28" s="109">
        <v>0</v>
      </c>
      <c r="H28" s="109">
        <v>0</v>
      </c>
      <c r="I28" s="109">
        <v>200</v>
      </c>
      <c r="J28" s="27"/>
      <c r="M28" s="11"/>
      <c r="N28" s="11"/>
    </row>
    <row r="29" spans="1:14" ht="99.75" customHeight="1">
      <c r="A29" s="4" t="s">
        <v>72</v>
      </c>
      <c r="B29" s="100"/>
      <c r="C29" s="121" t="s">
        <v>73</v>
      </c>
      <c r="D29" s="123" t="s">
        <v>74</v>
      </c>
      <c r="E29" s="108">
        <f t="shared" si="0"/>
        <v>0</v>
      </c>
      <c r="F29" s="122">
        <f>F30</f>
        <v>0</v>
      </c>
      <c r="G29" s="122">
        <f>G30</f>
        <v>0</v>
      </c>
      <c r="H29" s="122">
        <f>H30</f>
        <v>0</v>
      </c>
      <c r="I29" s="122">
        <f>I30</f>
        <v>0</v>
      </c>
      <c r="J29" s="26"/>
      <c r="M29" s="11"/>
      <c r="N29" s="11"/>
    </row>
    <row r="30" spans="1:14" ht="104.25" customHeight="1">
      <c r="A30" s="6" t="s">
        <v>75</v>
      </c>
      <c r="B30" s="100">
        <v>978</v>
      </c>
      <c r="C30" s="121" t="s">
        <v>9</v>
      </c>
      <c r="D30" s="123" t="s">
        <v>76</v>
      </c>
      <c r="E30" s="108">
        <f t="shared" si="0"/>
        <v>0</v>
      </c>
      <c r="F30" s="122">
        <v>0</v>
      </c>
      <c r="G30" s="122">
        <v>0</v>
      </c>
      <c r="H30" s="122">
        <v>0</v>
      </c>
      <c r="I30" s="122">
        <v>0</v>
      </c>
      <c r="J30" s="30"/>
      <c r="M30" s="11"/>
      <c r="N30" s="11"/>
    </row>
    <row r="31" spans="1:14" ht="48" customHeight="1">
      <c r="A31" s="103" t="s">
        <v>77</v>
      </c>
      <c r="B31" s="100"/>
      <c r="C31" s="121" t="s">
        <v>78</v>
      </c>
      <c r="D31" s="104" t="s">
        <v>79</v>
      </c>
      <c r="E31" s="108">
        <f t="shared" si="0"/>
        <v>0</v>
      </c>
      <c r="F31" s="113">
        <f>F32+F34</f>
        <v>0</v>
      </c>
      <c r="G31" s="113">
        <f>G32+G34</f>
        <v>0</v>
      </c>
      <c r="H31" s="113">
        <f>H32+H34</f>
        <v>0</v>
      </c>
      <c r="I31" s="113">
        <f>I32+I34</f>
        <v>0</v>
      </c>
      <c r="J31" s="29"/>
      <c r="M31" s="11"/>
      <c r="N31" s="11"/>
    </row>
    <row r="32" spans="1:14" ht="27.75" customHeight="1">
      <c r="A32" s="4" t="s">
        <v>80</v>
      </c>
      <c r="B32" s="100"/>
      <c r="C32" s="121" t="s">
        <v>81</v>
      </c>
      <c r="D32" s="112" t="s">
        <v>82</v>
      </c>
      <c r="E32" s="108">
        <f t="shared" si="0"/>
        <v>0</v>
      </c>
      <c r="F32" s="122">
        <f>F33</f>
        <v>0</v>
      </c>
      <c r="G32" s="122">
        <f>G33</f>
        <v>0</v>
      </c>
      <c r="H32" s="122">
        <f>H33</f>
        <v>0</v>
      </c>
      <c r="I32" s="122">
        <f>I33</f>
        <v>0</v>
      </c>
      <c r="J32" s="23"/>
      <c r="M32" s="11"/>
      <c r="N32" s="11"/>
    </row>
    <row r="33" spans="1:14" ht="72.75" customHeight="1">
      <c r="A33" s="2" t="s">
        <v>83</v>
      </c>
      <c r="B33" s="116">
        <v>978</v>
      </c>
      <c r="C33" s="117" t="s">
        <v>84</v>
      </c>
      <c r="D33" s="124" t="s">
        <v>85</v>
      </c>
      <c r="E33" s="108">
        <f t="shared" si="0"/>
        <v>0</v>
      </c>
      <c r="F33" s="119">
        <v>0</v>
      </c>
      <c r="G33" s="119">
        <v>0</v>
      </c>
      <c r="H33" s="119">
        <v>0</v>
      </c>
      <c r="I33" s="119">
        <v>0</v>
      </c>
      <c r="J33" s="27"/>
      <c r="M33" s="11"/>
      <c r="N33" s="11"/>
    </row>
    <row r="34" spans="1:14" ht="30" customHeight="1">
      <c r="A34" s="4" t="s">
        <v>86</v>
      </c>
      <c r="B34" s="100"/>
      <c r="C34" s="121" t="s">
        <v>87</v>
      </c>
      <c r="D34" s="112" t="s">
        <v>88</v>
      </c>
      <c r="E34" s="108">
        <f t="shared" si="0"/>
        <v>0</v>
      </c>
      <c r="F34" s="113">
        <f>F35</f>
        <v>0</v>
      </c>
      <c r="G34" s="113">
        <f>G35</f>
        <v>0</v>
      </c>
      <c r="H34" s="113">
        <f>H35</f>
        <v>0</v>
      </c>
      <c r="I34" s="113">
        <f>I35</f>
        <v>0</v>
      </c>
      <c r="J34" s="21"/>
      <c r="M34" s="11"/>
      <c r="N34" s="11"/>
    </row>
    <row r="35" spans="1:14" ht="64.5" customHeight="1">
      <c r="A35" s="4" t="s">
        <v>89</v>
      </c>
      <c r="B35" s="100"/>
      <c r="C35" s="121" t="s">
        <v>90</v>
      </c>
      <c r="D35" s="125" t="s">
        <v>91</v>
      </c>
      <c r="E35" s="108">
        <f t="shared" si="0"/>
        <v>0</v>
      </c>
      <c r="F35" s="113">
        <f>F36+F37</f>
        <v>0</v>
      </c>
      <c r="G35" s="113">
        <f>G36+G37</f>
        <v>0</v>
      </c>
      <c r="H35" s="113">
        <f>H36+H37</f>
        <v>0</v>
      </c>
      <c r="I35" s="113">
        <f>I36+I37</f>
        <v>0</v>
      </c>
      <c r="J35" s="29"/>
      <c r="M35" s="11"/>
      <c r="N35" s="11"/>
    </row>
    <row r="36" spans="1:14" ht="86.25" customHeight="1">
      <c r="A36" s="2" t="s">
        <v>92</v>
      </c>
      <c r="B36" s="116">
        <v>867</v>
      </c>
      <c r="C36" s="117" t="s">
        <v>93</v>
      </c>
      <c r="D36" s="118" t="s">
        <v>94</v>
      </c>
      <c r="E36" s="108">
        <f t="shared" si="0"/>
        <v>0</v>
      </c>
      <c r="F36" s="119">
        <v>0</v>
      </c>
      <c r="G36" s="119">
        <v>0</v>
      </c>
      <c r="H36" s="119">
        <v>0</v>
      </c>
      <c r="I36" s="119">
        <v>0</v>
      </c>
      <c r="J36" s="23"/>
      <c r="M36" s="11"/>
      <c r="N36" s="11"/>
    </row>
    <row r="37" spans="1:14" ht="49.5" customHeight="1">
      <c r="A37" s="2" t="s">
        <v>95</v>
      </c>
      <c r="B37" s="116">
        <v>978</v>
      </c>
      <c r="C37" s="117" t="s">
        <v>96</v>
      </c>
      <c r="D37" s="124" t="s">
        <v>97</v>
      </c>
      <c r="E37" s="108">
        <f t="shared" si="0"/>
        <v>0</v>
      </c>
      <c r="F37" s="119">
        <v>0</v>
      </c>
      <c r="G37" s="119">
        <v>0</v>
      </c>
      <c r="H37" s="119">
        <v>0</v>
      </c>
      <c r="I37" s="119">
        <v>0</v>
      </c>
      <c r="J37" s="21"/>
      <c r="M37" s="11"/>
      <c r="N37" s="11"/>
    </row>
    <row r="38" spans="1:14" ht="45.75" customHeight="1">
      <c r="A38" s="103" t="s">
        <v>98</v>
      </c>
      <c r="B38" s="100"/>
      <c r="C38" s="121" t="s">
        <v>99</v>
      </c>
      <c r="D38" s="104" t="s">
        <v>100</v>
      </c>
      <c r="E38" s="108">
        <f t="shared" si="0"/>
        <v>0</v>
      </c>
      <c r="F38" s="113">
        <f aca="true" t="shared" si="2" ref="F38:I39">F39</f>
        <v>0</v>
      </c>
      <c r="G38" s="113">
        <f t="shared" si="2"/>
        <v>0</v>
      </c>
      <c r="H38" s="113">
        <f t="shared" si="2"/>
        <v>0</v>
      </c>
      <c r="I38" s="113">
        <f t="shared" si="2"/>
        <v>0</v>
      </c>
      <c r="J38" s="26"/>
      <c r="M38" s="11"/>
      <c r="N38" s="11"/>
    </row>
    <row r="39" spans="1:14" ht="24" customHeight="1">
      <c r="A39" s="4" t="s">
        <v>101</v>
      </c>
      <c r="B39" s="100"/>
      <c r="C39" s="121" t="s">
        <v>102</v>
      </c>
      <c r="D39" s="112" t="s">
        <v>103</v>
      </c>
      <c r="E39" s="108">
        <f t="shared" si="0"/>
        <v>0</v>
      </c>
      <c r="F39" s="122">
        <f t="shared" si="2"/>
        <v>0</v>
      </c>
      <c r="G39" s="122">
        <f t="shared" si="2"/>
        <v>0</v>
      </c>
      <c r="H39" s="122">
        <f t="shared" si="2"/>
        <v>0</v>
      </c>
      <c r="I39" s="122">
        <f t="shared" si="2"/>
        <v>0</v>
      </c>
      <c r="J39" s="26"/>
      <c r="M39" s="11"/>
      <c r="N39" s="11"/>
    </row>
    <row r="40" spans="1:14" ht="72.75" customHeight="1">
      <c r="A40" s="2" t="s">
        <v>104</v>
      </c>
      <c r="B40" s="116">
        <v>978</v>
      </c>
      <c r="C40" s="117" t="s">
        <v>105</v>
      </c>
      <c r="D40" s="107" t="s">
        <v>106</v>
      </c>
      <c r="E40" s="108">
        <f t="shared" si="0"/>
        <v>0</v>
      </c>
      <c r="F40" s="126">
        <v>0</v>
      </c>
      <c r="G40" s="126">
        <v>0</v>
      </c>
      <c r="H40" s="126">
        <v>0</v>
      </c>
      <c r="I40" s="126">
        <v>0</v>
      </c>
      <c r="M40" s="11"/>
      <c r="N40" s="11"/>
    </row>
    <row r="41" spans="1:14" ht="36.75" customHeight="1">
      <c r="A41" s="103" t="s">
        <v>107</v>
      </c>
      <c r="B41" s="100"/>
      <c r="C41" s="120" t="s">
        <v>108</v>
      </c>
      <c r="D41" s="104" t="s">
        <v>109</v>
      </c>
      <c r="E41" s="108">
        <f t="shared" si="0"/>
        <v>2450</v>
      </c>
      <c r="F41" s="114">
        <f>F42+F45+F47+F49+F51</f>
        <v>300</v>
      </c>
      <c r="G41" s="114">
        <f>G42+G45+G47+G49+G51</f>
        <v>740</v>
      </c>
      <c r="H41" s="114">
        <f>H42+H45+H47+H49+H51</f>
        <v>600</v>
      </c>
      <c r="I41" s="114">
        <f>I42+I45+I47+I49+I51</f>
        <v>810</v>
      </c>
      <c r="M41" s="11"/>
      <c r="N41" s="11"/>
    </row>
    <row r="42" spans="1:14" ht="90" customHeight="1">
      <c r="A42" s="103" t="s">
        <v>110</v>
      </c>
      <c r="B42" s="127" t="s">
        <v>111</v>
      </c>
      <c r="C42" s="120" t="s">
        <v>112</v>
      </c>
      <c r="D42" s="128" t="s">
        <v>113</v>
      </c>
      <c r="E42" s="108">
        <f t="shared" si="0"/>
        <v>750</v>
      </c>
      <c r="F42" s="113">
        <f>F43+F44</f>
        <v>150</v>
      </c>
      <c r="G42" s="113">
        <f>G43+G44</f>
        <v>200</v>
      </c>
      <c r="H42" s="113">
        <f>H43+H44</f>
        <v>200</v>
      </c>
      <c r="I42" s="113">
        <f>I43+I44</f>
        <v>200</v>
      </c>
      <c r="J42" s="27"/>
      <c r="M42" s="11"/>
      <c r="N42" s="11"/>
    </row>
    <row r="43" spans="1:14" ht="66.75" customHeight="1">
      <c r="A43" s="129" t="s">
        <v>114</v>
      </c>
      <c r="B43" s="130">
        <v>182</v>
      </c>
      <c r="C43" s="117" t="s">
        <v>112</v>
      </c>
      <c r="D43" s="107" t="s">
        <v>113</v>
      </c>
      <c r="E43" s="108">
        <f t="shared" si="0"/>
        <v>750</v>
      </c>
      <c r="F43" s="119">
        <v>150</v>
      </c>
      <c r="G43" s="119">
        <v>200</v>
      </c>
      <c r="H43" s="119">
        <v>200</v>
      </c>
      <c r="I43" s="119">
        <v>200</v>
      </c>
      <c r="J43" s="26"/>
      <c r="M43" s="11"/>
      <c r="N43" s="11"/>
    </row>
    <row r="44" spans="1:14" ht="72" customHeight="1">
      <c r="A44" s="129" t="s">
        <v>115</v>
      </c>
      <c r="B44" s="130">
        <v>188</v>
      </c>
      <c r="C44" s="117" t="s">
        <v>112</v>
      </c>
      <c r="D44" s="107" t="s">
        <v>113</v>
      </c>
      <c r="E44" s="108">
        <f t="shared" si="0"/>
        <v>0</v>
      </c>
      <c r="F44" s="131">
        <v>0</v>
      </c>
      <c r="G44" s="131">
        <v>0</v>
      </c>
      <c r="H44" s="131">
        <v>0</v>
      </c>
      <c r="I44" s="131">
        <v>0</v>
      </c>
      <c r="J44" s="23"/>
      <c r="M44" s="11"/>
      <c r="N44" s="11"/>
    </row>
    <row r="45" spans="1:14" ht="48.75" customHeight="1">
      <c r="A45" s="103" t="s">
        <v>116</v>
      </c>
      <c r="B45" s="100"/>
      <c r="C45" s="120" t="s">
        <v>117</v>
      </c>
      <c r="D45" s="104" t="s">
        <v>118</v>
      </c>
      <c r="E45" s="108">
        <f t="shared" si="0"/>
        <v>0</v>
      </c>
      <c r="F45" s="114">
        <f>F46</f>
        <v>0</v>
      </c>
      <c r="G45" s="114">
        <f>G46</f>
        <v>0</v>
      </c>
      <c r="H45" s="114">
        <f>H46</f>
        <v>0</v>
      </c>
      <c r="I45" s="114">
        <f>I46</f>
        <v>0</v>
      </c>
      <c r="J45" s="29"/>
      <c r="M45" s="11"/>
      <c r="N45" s="11"/>
    </row>
    <row r="46" spans="1:14" ht="70.5" customHeight="1">
      <c r="A46" s="2" t="s">
        <v>119</v>
      </c>
      <c r="B46" s="116">
        <v>182</v>
      </c>
      <c r="C46" s="117" t="s">
        <v>120</v>
      </c>
      <c r="D46" s="107" t="s">
        <v>121</v>
      </c>
      <c r="E46" s="108">
        <f t="shared" si="0"/>
        <v>0</v>
      </c>
      <c r="F46" s="109">
        <v>0</v>
      </c>
      <c r="G46" s="109">
        <v>0</v>
      </c>
      <c r="H46" s="109">
        <v>0</v>
      </c>
      <c r="I46" s="109">
        <v>0</v>
      </c>
      <c r="J46" s="27"/>
      <c r="M46" s="11"/>
      <c r="N46" s="11"/>
    </row>
    <row r="47" spans="1:14" ht="68.25" customHeight="1">
      <c r="A47" s="103" t="s">
        <v>122</v>
      </c>
      <c r="B47" s="100"/>
      <c r="C47" s="120" t="s">
        <v>123</v>
      </c>
      <c r="D47" s="104" t="s">
        <v>124</v>
      </c>
      <c r="E47" s="108">
        <f t="shared" si="0"/>
        <v>0</v>
      </c>
      <c r="F47" s="114">
        <f>F48</f>
        <v>0</v>
      </c>
      <c r="G47" s="114">
        <f>G48</f>
        <v>0</v>
      </c>
      <c r="H47" s="114">
        <f>H48</f>
        <v>0</v>
      </c>
      <c r="I47" s="114">
        <f>I48</f>
        <v>0</v>
      </c>
      <c r="M47" s="11"/>
      <c r="N47" s="11"/>
    </row>
    <row r="48" spans="1:14" ht="97.5" customHeight="1">
      <c r="A48" s="3" t="s">
        <v>125</v>
      </c>
      <c r="B48" s="132" t="s">
        <v>126</v>
      </c>
      <c r="C48" s="117" t="s">
        <v>127</v>
      </c>
      <c r="D48" s="107" t="s">
        <v>128</v>
      </c>
      <c r="E48" s="108">
        <f t="shared" si="0"/>
        <v>0</v>
      </c>
      <c r="F48" s="109">
        <v>0</v>
      </c>
      <c r="G48" s="109">
        <v>0</v>
      </c>
      <c r="H48" s="109">
        <v>0</v>
      </c>
      <c r="I48" s="109">
        <v>0</v>
      </c>
      <c r="M48" s="11"/>
      <c r="N48" s="11"/>
    </row>
    <row r="49" spans="1:14" ht="72.75" customHeight="1">
      <c r="A49" s="103" t="s">
        <v>129</v>
      </c>
      <c r="B49" s="100"/>
      <c r="C49" s="120" t="s">
        <v>130</v>
      </c>
      <c r="D49" s="104" t="s">
        <v>131</v>
      </c>
      <c r="E49" s="108">
        <f t="shared" si="0"/>
        <v>1100</v>
      </c>
      <c r="F49" s="114">
        <f>F50</f>
        <v>0</v>
      </c>
      <c r="G49" s="114">
        <f>G50</f>
        <v>400</v>
      </c>
      <c r="H49" s="114">
        <f>H50</f>
        <v>350</v>
      </c>
      <c r="I49" s="114">
        <f>I50</f>
        <v>350</v>
      </c>
      <c r="J49" s="27"/>
      <c r="M49" s="11"/>
      <c r="N49" s="11"/>
    </row>
    <row r="50" spans="1:14" ht="97.5" customHeight="1">
      <c r="A50" s="6" t="s">
        <v>132</v>
      </c>
      <c r="B50" s="133">
        <v>978</v>
      </c>
      <c r="C50" s="117" t="s">
        <v>133</v>
      </c>
      <c r="D50" s="134" t="s">
        <v>134</v>
      </c>
      <c r="E50" s="108">
        <f t="shared" si="0"/>
        <v>1100</v>
      </c>
      <c r="F50" s="135">
        <v>0</v>
      </c>
      <c r="G50" s="135">
        <v>400</v>
      </c>
      <c r="H50" s="135">
        <v>350</v>
      </c>
      <c r="I50" s="135">
        <v>350</v>
      </c>
      <c r="J50" s="27"/>
      <c r="M50" s="11"/>
      <c r="N50" s="11"/>
    </row>
    <row r="51" spans="1:14" ht="66" customHeight="1">
      <c r="A51" s="103" t="s">
        <v>135</v>
      </c>
      <c r="B51" s="100"/>
      <c r="C51" s="120" t="s">
        <v>136</v>
      </c>
      <c r="D51" s="104" t="s">
        <v>137</v>
      </c>
      <c r="E51" s="108">
        <f t="shared" si="0"/>
        <v>600</v>
      </c>
      <c r="F51" s="136">
        <f>F52</f>
        <v>150</v>
      </c>
      <c r="G51" s="136">
        <f>G52</f>
        <v>140</v>
      </c>
      <c r="H51" s="136">
        <f>H52</f>
        <v>50</v>
      </c>
      <c r="I51" s="136">
        <f>I52</f>
        <v>260</v>
      </c>
      <c r="J51" s="27"/>
      <c r="M51" s="11"/>
      <c r="N51" s="11"/>
    </row>
    <row r="52" spans="1:14" ht="79.5" customHeight="1">
      <c r="A52" s="103" t="s">
        <v>138</v>
      </c>
      <c r="B52" s="100"/>
      <c r="C52" s="120" t="s">
        <v>139</v>
      </c>
      <c r="D52" s="112" t="s">
        <v>140</v>
      </c>
      <c r="E52" s="105">
        <f t="shared" si="0"/>
        <v>600</v>
      </c>
      <c r="F52" s="113">
        <f>F53+F58</f>
        <v>150</v>
      </c>
      <c r="G52" s="113">
        <f>G53+G58</f>
        <v>140</v>
      </c>
      <c r="H52" s="113">
        <f>H53+H58</f>
        <v>50</v>
      </c>
      <c r="I52" s="113">
        <f>I53+I58</f>
        <v>260</v>
      </c>
      <c r="J52" s="27"/>
      <c r="M52" s="11"/>
      <c r="N52" s="11"/>
    </row>
    <row r="53" spans="1:14" ht="70.5" customHeight="1">
      <c r="A53" s="6" t="s">
        <v>141</v>
      </c>
      <c r="B53" s="137" t="s">
        <v>142</v>
      </c>
      <c r="C53" s="121" t="s">
        <v>143</v>
      </c>
      <c r="D53" s="138" t="s">
        <v>144</v>
      </c>
      <c r="E53" s="105">
        <f t="shared" si="0"/>
        <v>500</v>
      </c>
      <c r="F53" s="113">
        <f>F54+F55+F56+F57</f>
        <v>120</v>
      </c>
      <c r="G53" s="113">
        <f>G54+G55+G56+G57</f>
        <v>120</v>
      </c>
      <c r="H53" s="113">
        <f>H54+H55+H56+H57</f>
        <v>30</v>
      </c>
      <c r="I53" s="113">
        <f>I54+I55+I56+I57</f>
        <v>230</v>
      </c>
      <c r="J53" s="27"/>
      <c r="M53" s="11"/>
      <c r="N53" s="11"/>
    </row>
    <row r="54" spans="1:14" ht="67.5" customHeight="1">
      <c r="A54" s="3" t="s">
        <v>145</v>
      </c>
      <c r="B54" s="139" t="s">
        <v>146</v>
      </c>
      <c r="C54" s="117" t="s">
        <v>143</v>
      </c>
      <c r="D54" s="118" t="s">
        <v>144</v>
      </c>
      <c r="E54" s="108">
        <f t="shared" si="0"/>
        <v>450</v>
      </c>
      <c r="F54" s="109">
        <v>100</v>
      </c>
      <c r="G54" s="109">
        <v>110</v>
      </c>
      <c r="H54" s="109">
        <v>20</v>
      </c>
      <c r="I54" s="109">
        <v>220</v>
      </c>
      <c r="J54" s="27"/>
      <c r="M54" s="11"/>
      <c r="N54" s="11"/>
    </row>
    <row r="55" spans="1:14" ht="65.25" customHeight="1">
      <c r="A55" s="3" t="s">
        <v>147</v>
      </c>
      <c r="B55" s="139" t="s">
        <v>148</v>
      </c>
      <c r="C55" s="117" t="s">
        <v>143</v>
      </c>
      <c r="D55" s="118" t="s">
        <v>144</v>
      </c>
      <c r="E55" s="108">
        <f t="shared" si="0"/>
        <v>30</v>
      </c>
      <c r="F55" s="109">
        <v>0</v>
      </c>
      <c r="G55" s="109">
        <v>10</v>
      </c>
      <c r="H55" s="109">
        <v>10</v>
      </c>
      <c r="I55" s="109">
        <v>10</v>
      </c>
      <c r="J55" s="27"/>
      <c r="M55" s="11"/>
      <c r="N55" s="11"/>
    </row>
    <row r="56" spans="1:14" ht="79.5" customHeight="1">
      <c r="A56" s="3" t="s">
        <v>149</v>
      </c>
      <c r="B56" s="139" t="s">
        <v>150</v>
      </c>
      <c r="C56" s="117" t="s">
        <v>143</v>
      </c>
      <c r="D56" s="118" t="s">
        <v>144</v>
      </c>
      <c r="E56" s="108">
        <f t="shared" si="0"/>
        <v>20</v>
      </c>
      <c r="F56" s="109">
        <v>20</v>
      </c>
      <c r="G56" s="109">
        <v>0</v>
      </c>
      <c r="H56" s="109">
        <v>0</v>
      </c>
      <c r="I56" s="109">
        <v>0</v>
      </c>
      <c r="J56" s="24"/>
      <c r="M56" s="11"/>
      <c r="N56" s="11"/>
    </row>
    <row r="57" spans="1:14" ht="66.75" customHeight="1">
      <c r="A57" s="3" t="s">
        <v>151</v>
      </c>
      <c r="B57" s="139" t="s">
        <v>152</v>
      </c>
      <c r="C57" s="117" t="s">
        <v>143</v>
      </c>
      <c r="D57" s="118" t="s">
        <v>144</v>
      </c>
      <c r="E57" s="108">
        <f t="shared" si="0"/>
        <v>0</v>
      </c>
      <c r="F57" s="135">
        <v>0</v>
      </c>
      <c r="G57" s="135">
        <v>0</v>
      </c>
      <c r="H57" s="135">
        <v>0</v>
      </c>
      <c r="I57" s="135">
        <v>0</v>
      </c>
      <c r="J57" s="23"/>
      <c r="M57" s="11"/>
      <c r="N57" s="11"/>
    </row>
    <row r="58" spans="1:14" ht="86.25" customHeight="1">
      <c r="A58" s="6" t="s">
        <v>153</v>
      </c>
      <c r="B58" s="137" t="s">
        <v>150</v>
      </c>
      <c r="C58" s="121" t="s">
        <v>154</v>
      </c>
      <c r="D58" s="138" t="s">
        <v>155</v>
      </c>
      <c r="E58" s="105">
        <f t="shared" si="0"/>
        <v>100</v>
      </c>
      <c r="F58" s="114">
        <v>30</v>
      </c>
      <c r="G58" s="114">
        <v>20</v>
      </c>
      <c r="H58" s="114">
        <v>20</v>
      </c>
      <c r="I58" s="114">
        <v>30</v>
      </c>
      <c r="J58" s="26"/>
      <c r="M58" s="11"/>
      <c r="N58" s="11"/>
    </row>
    <row r="59" spans="1:14" ht="22.5" customHeight="1">
      <c r="A59" s="103" t="s">
        <v>156</v>
      </c>
      <c r="B59" s="100"/>
      <c r="C59" s="120" t="s">
        <v>157</v>
      </c>
      <c r="D59" s="104" t="s">
        <v>158</v>
      </c>
      <c r="E59" s="108">
        <f t="shared" si="0"/>
        <v>0</v>
      </c>
      <c r="F59" s="113">
        <f>F60+F62</f>
        <v>0</v>
      </c>
      <c r="G59" s="113">
        <f>G60+G62</f>
        <v>0</v>
      </c>
      <c r="H59" s="113">
        <f>H60+H62</f>
        <v>0</v>
      </c>
      <c r="I59" s="113">
        <f>I60+I62</f>
        <v>0</v>
      </c>
      <c r="J59" s="27"/>
      <c r="M59" s="11"/>
      <c r="N59" s="11"/>
    </row>
    <row r="60" spans="1:14" ht="25.5" customHeight="1">
      <c r="A60" s="103" t="s">
        <v>159</v>
      </c>
      <c r="B60" s="100"/>
      <c r="C60" s="120" t="s">
        <v>160</v>
      </c>
      <c r="D60" s="104" t="s">
        <v>161</v>
      </c>
      <c r="E60" s="108">
        <f t="shared" si="0"/>
        <v>0</v>
      </c>
      <c r="F60" s="114">
        <f>F61</f>
        <v>0</v>
      </c>
      <c r="G60" s="114">
        <f>G61</f>
        <v>0</v>
      </c>
      <c r="H60" s="114">
        <f>H61</f>
        <v>0</v>
      </c>
      <c r="I60" s="114">
        <f>I61</f>
        <v>0</v>
      </c>
      <c r="J60" s="26"/>
      <c r="M60" s="11"/>
      <c r="N60" s="11"/>
    </row>
    <row r="61" spans="1:14" ht="51.75" customHeight="1">
      <c r="A61" s="4" t="s">
        <v>162</v>
      </c>
      <c r="B61" s="65">
        <v>978</v>
      </c>
      <c r="C61" s="7" t="s">
        <v>163</v>
      </c>
      <c r="D61" s="138" t="s">
        <v>164</v>
      </c>
      <c r="E61" s="108">
        <f t="shared" si="0"/>
        <v>0</v>
      </c>
      <c r="F61" s="114">
        <v>0</v>
      </c>
      <c r="G61" s="114">
        <v>0</v>
      </c>
      <c r="H61" s="114">
        <v>0</v>
      </c>
      <c r="I61" s="114">
        <v>0</v>
      </c>
      <c r="J61" s="26"/>
      <c r="M61" s="11"/>
      <c r="N61" s="11"/>
    </row>
    <row r="62" spans="1:14" ht="24.75" customHeight="1">
      <c r="A62" s="103" t="s">
        <v>165</v>
      </c>
      <c r="B62" s="100"/>
      <c r="C62" s="120" t="s">
        <v>166</v>
      </c>
      <c r="D62" s="104" t="s">
        <v>167</v>
      </c>
      <c r="E62" s="108">
        <f t="shared" si="0"/>
        <v>0</v>
      </c>
      <c r="F62" s="114">
        <f>F63</f>
        <v>0</v>
      </c>
      <c r="G62" s="114">
        <f>G63</f>
        <v>0</v>
      </c>
      <c r="H62" s="114">
        <f>H63</f>
        <v>0</v>
      </c>
      <c r="I62" s="114">
        <f>I63</f>
        <v>0</v>
      </c>
      <c r="J62" s="28"/>
      <c r="M62" s="11"/>
      <c r="N62" s="11"/>
    </row>
    <row r="63" spans="1:14" ht="58.5" customHeight="1">
      <c r="A63" s="2" t="s">
        <v>168</v>
      </c>
      <c r="B63" s="116">
        <v>978</v>
      </c>
      <c r="C63" s="117" t="s">
        <v>169</v>
      </c>
      <c r="D63" s="107" t="s">
        <v>170</v>
      </c>
      <c r="E63" s="108">
        <f t="shared" si="0"/>
        <v>0</v>
      </c>
      <c r="F63" s="135">
        <v>0</v>
      </c>
      <c r="G63" s="135">
        <v>0</v>
      </c>
      <c r="H63" s="135">
        <v>0</v>
      </c>
      <c r="I63" s="135">
        <v>0</v>
      </c>
      <c r="J63" s="27"/>
      <c r="M63" s="11"/>
      <c r="N63" s="11"/>
    </row>
    <row r="64" spans="1:14" ht="23.25" customHeight="1">
      <c r="A64" s="140" t="s">
        <v>171</v>
      </c>
      <c r="B64" s="100"/>
      <c r="C64" s="120" t="s">
        <v>172</v>
      </c>
      <c r="D64" s="101" t="s">
        <v>173</v>
      </c>
      <c r="E64" s="108">
        <f t="shared" si="0"/>
        <v>2996.8999999999996</v>
      </c>
      <c r="F64" s="114">
        <f>F65</f>
        <v>693.7</v>
      </c>
      <c r="G64" s="114">
        <f>G65</f>
        <v>792.9000000000001</v>
      </c>
      <c r="H64" s="114">
        <f>H65</f>
        <v>793.0999999999999</v>
      </c>
      <c r="I64" s="114">
        <f>I65</f>
        <v>717.2</v>
      </c>
      <c r="J64" s="26"/>
      <c r="M64" s="11"/>
      <c r="N64" s="11"/>
    </row>
    <row r="65" spans="1:14" ht="51" customHeight="1">
      <c r="A65" s="103" t="s">
        <v>21</v>
      </c>
      <c r="B65" s="100"/>
      <c r="C65" s="120" t="s">
        <v>174</v>
      </c>
      <c r="D65" s="104" t="s">
        <v>175</v>
      </c>
      <c r="E65" s="108">
        <f t="shared" si="0"/>
        <v>2996.8999999999996</v>
      </c>
      <c r="F65" s="113">
        <f>F66+F68+F70</f>
        <v>693.7</v>
      </c>
      <c r="G65" s="113">
        <f>G66+G68+G70</f>
        <v>792.9000000000001</v>
      </c>
      <c r="H65" s="113">
        <f>H66+H68+H70</f>
        <v>793.0999999999999</v>
      </c>
      <c r="I65" s="113">
        <f>I66+I68+I70</f>
        <v>717.2</v>
      </c>
      <c r="J65" s="23"/>
      <c r="M65" s="11"/>
      <c r="N65" s="11"/>
    </row>
    <row r="66" spans="1:14" ht="25.5" customHeight="1">
      <c r="A66" s="141" t="s">
        <v>5</v>
      </c>
      <c r="B66" s="100"/>
      <c r="C66" s="120" t="s">
        <v>176</v>
      </c>
      <c r="D66" s="104" t="s">
        <v>177</v>
      </c>
      <c r="E66" s="108">
        <f t="shared" si="0"/>
        <v>0</v>
      </c>
      <c r="F66" s="114">
        <f>F67</f>
        <v>0</v>
      </c>
      <c r="G66" s="114">
        <f>G67</f>
        <v>0</v>
      </c>
      <c r="H66" s="114">
        <f>H67</f>
        <v>0</v>
      </c>
      <c r="I66" s="114">
        <f>I67</f>
        <v>0</v>
      </c>
      <c r="J66" s="26"/>
      <c r="M66" s="11"/>
      <c r="N66" s="11"/>
    </row>
    <row r="67" spans="1:14" ht="51" customHeight="1">
      <c r="A67" s="3" t="s">
        <v>178</v>
      </c>
      <c r="B67" s="116">
        <v>978</v>
      </c>
      <c r="C67" s="117" t="s">
        <v>179</v>
      </c>
      <c r="D67" s="107" t="s">
        <v>180</v>
      </c>
      <c r="E67" s="108">
        <f t="shared" si="0"/>
        <v>0</v>
      </c>
      <c r="F67" s="135">
        <v>0</v>
      </c>
      <c r="G67" s="135">
        <v>0</v>
      </c>
      <c r="H67" s="135">
        <v>0</v>
      </c>
      <c r="I67" s="135">
        <v>0</v>
      </c>
      <c r="J67" s="27"/>
      <c r="M67" s="11"/>
      <c r="N67" s="11"/>
    </row>
    <row r="68" spans="1:14" ht="47.25" customHeight="1">
      <c r="A68" s="103" t="s">
        <v>181</v>
      </c>
      <c r="B68" s="100"/>
      <c r="C68" s="120" t="s">
        <v>182</v>
      </c>
      <c r="D68" s="104" t="s">
        <v>183</v>
      </c>
      <c r="E68" s="108">
        <f t="shared" si="0"/>
        <v>0</v>
      </c>
      <c r="F68" s="114">
        <f>F69</f>
        <v>0</v>
      </c>
      <c r="G68" s="114">
        <f>G69</f>
        <v>0</v>
      </c>
      <c r="H68" s="114">
        <f>H69</f>
        <v>0</v>
      </c>
      <c r="I68" s="114">
        <f>I69</f>
        <v>0</v>
      </c>
      <c r="J68" s="27"/>
      <c r="M68" s="11"/>
      <c r="N68" s="11"/>
    </row>
    <row r="69" spans="1:14" ht="58.5" customHeight="1">
      <c r="A69" s="2" t="s">
        <v>45</v>
      </c>
      <c r="B69" s="116">
        <v>978</v>
      </c>
      <c r="C69" s="117" t="s">
        <v>184</v>
      </c>
      <c r="D69" s="107" t="s">
        <v>185</v>
      </c>
      <c r="E69" s="108">
        <f t="shared" si="0"/>
        <v>0</v>
      </c>
      <c r="F69" s="135">
        <v>0</v>
      </c>
      <c r="G69" s="135">
        <v>0</v>
      </c>
      <c r="H69" s="135">
        <v>0</v>
      </c>
      <c r="I69" s="135">
        <v>0</v>
      </c>
      <c r="J69" s="23"/>
      <c r="M69" s="11"/>
      <c r="N69" s="11"/>
    </row>
    <row r="70" spans="1:14" ht="45.75" customHeight="1">
      <c r="A70" s="103" t="s">
        <v>186</v>
      </c>
      <c r="B70" s="100"/>
      <c r="C70" s="120" t="s">
        <v>187</v>
      </c>
      <c r="D70" s="104" t="s">
        <v>188</v>
      </c>
      <c r="E70" s="108">
        <f t="shared" si="0"/>
        <v>2996.8999999999996</v>
      </c>
      <c r="F70" s="113">
        <f>F71+F74</f>
        <v>693.7</v>
      </c>
      <c r="G70" s="113">
        <f>G71+G74</f>
        <v>792.9000000000001</v>
      </c>
      <c r="H70" s="113">
        <f>H71+H74</f>
        <v>793.0999999999999</v>
      </c>
      <c r="I70" s="113">
        <f>I71+I74</f>
        <v>717.2</v>
      </c>
      <c r="J70" s="27"/>
      <c r="M70" s="11"/>
      <c r="N70" s="11"/>
    </row>
    <row r="71" spans="1:14" ht="92.25" customHeight="1">
      <c r="A71" s="142" t="s">
        <v>189</v>
      </c>
      <c r="B71" s="75"/>
      <c r="C71" s="121" t="s">
        <v>6</v>
      </c>
      <c r="D71" s="104" t="s">
        <v>190</v>
      </c>
      <c r="E71" s="108">
        <f t="shared" si="0"/>
        <v>1360.7</v>
      </c>
      <c r="F71" s="143">
        <f>F72+F73</f>
        <v>284.2</v>
      </c>
      <c r="G71" s="143">
        <f>G72+G73</f>
        <v>338.8</v>
      </c>
      <c r="H71" s="143">
        <f>H72+H73</f>
        <v>338.9</v>
      </c>
      <c r="I71" s="143">
        <f>I72+I73</f>
        <v>398.8</v>
      </c>
      <c r="J71" s="25"/>
      <c r="M71" s="11"/>
      <c r="N71" s="11"/>
    </row>
    <row r="72" spans="1:14" ht="86.25" customHeight="1">
      <c r="A72" s="3" t="s">
        <v>191</v>
      </c>
      <c r="B72" s="116">
        <v>978</v>
      </c>
      <c r="C72" s="117" t="s">
        <v>11</v>
      </c>
      <c r="D72" s="107" t="s">
        <v>12</v>
      </c>
      <c r="E72" s="108">
        <f t="shared" si="0"/>
        <v>1355.4</v>
      </c>
      <c r="F72" s="119">
        <v>284.2</v>
      </c>
      <c r="G72" s="119">
        <v>338.8</v>
      </c>
      <c r="H72" s="119">
        <v>338.9</v>
      </c>
      <c r="I72" s="119">
        <v>393.5</v>
      </c>
      <c r="J72" s="25"/>
      <c r="M72" s="11"/>
      <c r="N72" s="11"/>
    </row>
    <row r="73" spans="1:14" ht="111.75" customHeight="1">
      <c r="A73" s="3" t="s">
        <v>192</v>
      </c>
      <c r="B73" s="116">
        <v>978</v>
      </c>
      <c r="C73" s="117" t="s">
        <v>193</v>
      </c>
      <c r="D73" s="134" t="s">
        <v>13</v>
      </c>
      <c r="E73" s="108">
        <f t="shared" si="0"/>
        <v>5.3</v>
      </c>
      <c r="F73" s="109">
        <v>0</v>
      </c>
      <c r="G73" s="109">
        <v>0</v>
      </c>
      <c r="H73" s="109">
        <v>0</v>
      </c>
      <c r="I73" s="109">
        <v>5.3</v>
      </c>
      <c r="J73" s="26"/>
      <c r="M73" s="11"/>
      <c r="N73" s="11"/>
    </row>
    <row r="74" spans="1:14" ht="96" customHeight="1">
      <c r="A74" s="142" t="s">
        <v>194</v>
      </c>
      <c r="B74" s="144"/>
      <c r="C74" s="121" t="s">
        <v>195</v>
      </c>
      <c r="D74" s="112" t="s">
        <v>196</v>
      </c>
      <c r="E74" s="108">
        <f aca="true" t="shared" si="3" ref="E74:E81">SUM(F74:I74)</f>
        <v>1636.1999999999998</v>
      </c>
      <c r="F74" s="143">
        <f>F75+F76</f>
        <v>409.5</v>
      </c>
      <c r="G74" s="143">
        <f>G75+G76</f>
        <v>454.1</v>
      </c>
      <c r="H74" s="143">
        <f>H75+H76</f>
        <v>454.2</v>
      </c>
      <c r="I74" s="143">
        <f>I75+I76</f>
        <v>318.4</v>
      </c>
      <c r="J74" s="25"/>
      <c r="M74" s="11"/>
      <c r="N74" s="11"/>
    </row>
    <row r="75" spans="1:14" ht="58.5" customHeight="1">
      <c r="A75" s="3" t="s">
        <v>197</v>
      </c>
      <c r="B75" s="116">
        <v>978</v>
      </c>
      <c r="C75" s="117" t="s">
        <v>7</v>
      </c>
      <c r="D75" s="107" t="s">
        <v>198</v>
      </c>
      <c r="E75" s="108">
        <f t="shared" si="3"/>
        <v>1273.9</v>
      </c>
      <c r="F75" s="135">
        <v>318.5</v>
      </c>
      <c r="G75" s="135">
        <v>318.5</v>
      </c>
      <c r="H75" s="135">
        <v>318.5</v>
      </c>
      <c r="I75" s="135">
        <v>318.4</v>
      </c>
      <c r="J75" s="20"/>
      <c r="M75" s="11"/>
      <c r="N75" s="11"/>
    </row>
    <row r="76" spans="1:14" ht="55.5" customHeight="1">
      <c r="A76" s="3" t="s">
        <v>199</v>
      </c>
      <c r="B76" s="116">
        <v>978</v>
      </c>
      <c r="C76" s="117" t="s">
        <v>10</v>
      </c>
      <c r="D76" s="107" t="s">
        <v>200</v>
      </c>
      <c r="E76" s="108">
        <f t="shared" si="3"/>
        <v>362.29999999999995</v>
      </c>
      <c r="F76" s="109">
        <v>91</v>
      </c>
      <c r="G76" s="109">
        <v>135.6</v>
      </c>
      <c r="H76" s="109">
        <v>135.7</v>
      </c>
      <c r="I76" s="109">
        <v>0</v>
      </c>
      <c r="J76" s="32"/>
      <c r="M76" s="11"/>
      <c r="N76" s="11"/>
    </row>
    <row r="77" spans="1:14" ht="30.75" customHeight="1">
      <c r="A77" s="145" t="s">
        <v>50</v>
      </c>
      <c r="B77" s="91"/>
      <c r="C77" s="146" t="s">
        <v>201</v>
      </c>
      <c r="D77" s="147" t="s">
        <v>202</v>
      </c>
      <c r="E77" s="108">
        <f t="shared" si="3"/>
        <v>0</v>
      </c>
      <c r="F77" s="113">
        <f>F78</f>
        <v>0</v>
      </c>
      <c r="G77" s="113">
        <f>G78</f>
        <v>0</v>
      </c>
      <c r="H77" s="113">
        <f>H78</f>
        <v>0</v>
      </c>
      <c r="I77" s="113">
        <f>I78</f>
        <v>0</v>
      </c>
      <c r="J77" s="28"/>
      <c r="M77" s="11"/>
      <c r="N77" s="11"/>
    </row>
    <row r="78" spans="1:12" s="11" customFormat="1" ht="69.75" customHeight="1">
      <c r="A78" s="3" t="s">
        <v>203</v>
      </c>
      <c r="B78" s="116">
        <v>978</v>
      </c>
      <c r="C78" s="129" t="s">
        <v>204</v>
      </c>
      <c r="D78" s="107" t="s">
        <v>205</v>
      </c>
      <c r="E78" s="148">
        <f t="shared" si="3"/>
        <v>0</v>
      </c>
      <c r="F78" s="109">
        <v>0</v>
      </c>
      <c r="G78" s="109">
        <v>0</v>
      </c>
      <c r="H78" s="109">
        <v>0</v>
      </c>
      <c r="I78" s="109">
        <v>0</v>
      </c>
      <c r="L78" s="10"/>
    </row>
    <row r="79" spans="1:12" s="11" customFormat="1" ht="109.5" customHeight="1">
      <c r="A79" s="149" t="s">
        <v>206</v>
      </c>
      <c r="B79" s="150">
        <v>978</v>
      </c>
      <c r="C79" s="151" t="s">
        <v>207</v>
      </c>
      <c r="D79" s="152" t="s">
        <v>208</v>
      </c>
      <c r="E79" s="148">
        <f t="shared" si="3"/>
        <v>0</v>
      </c>
      <c r="F79" s="153">
        <v>0</v>
      </c>
      <c r="G79" s="154">
        <v>0</v>
      </c>
      <c r="H79" s="154">
        <v>0</v>
      </c>
      <c r="I79" s="154">
        <v>0</v>
      </c>
      <c r="L79" s="10"/>
    </row>
    <row r="80" spans="1:12" s="11" customFormat="1" ht="93" customHeight="1">
      <c r="A80" s="155"/>
      <c r="B80" s="156"/>
      <c r="C80" s="157"/>
      <c r="D80" s="158" t="s">
        <v>209</v>
      </c>
      <c r="E80" s="159"/>
      <c r="F80" s="160"/>
      <c r="G80" s="161"/>
      <c r="H80" s="161"/>
      <c r="I80" s="161"/>
      <c r="L80" s="10"/>
    </row>
    <row r="81" spans="1:12" s="11" customFormat="1" ht="15.75">
      <c r="A81" s="162"/>
      <c r="B81" s="163"/>
      <c r="C81" s="162"/>
      <c r="D81" s="164" t="s">
        <v>3</v>
      </c>
      <c r="E81" s="165">
        <f t="shared" si="3"/>
        <v>40296.899999999994</v>
      </c>
      <c r="F81" s="166">
        <f>F64+F8</f>
        <v>8443.7</v>
      </c>
      <c r="G81" s="166">
        <f>G64+G8</f>
        <v>10602.9</v>
      </c>
      <c r="H81" s="166">
        <f>H64+H8</f>
        <v>10158.1</v>
      </c>
      <c r="I81" s="166">
        <f>I64+I8</f>
        <v>11092.2</v>
      </c>
      <c r="L81" s="10"/>
    </row>
    <row r="82" spans="1:12" s="11" customFormat="1" ht="12.75">
      <c r="A82" s="167"/>
      <c r="B82" s="167"/>
      <c r="C82" s="167"/>
      <c r="L82" s="10"/>
    </row>
    <row r="83" spans="1:12" s="11" customFormat="1" ht="12.75">
      <c r="A83" s="167"/>
      <c r="B83" s="167"/>
      <c r="C83" s="167"/>
      <c r="D83" s="167"/>
      <c r="E83" s="167"/>
      <c r="F83" s="10"/>
      <c r="G83" s="9"/>
      <c r="H83" s="9"/>
      <c r="L83" s="10"/>
    </row>
    <row r="84" spans="1:12" s="11" customFormat="1" ht="12.75">
      <c r="A84" s="33" t="s">
        <v>357</v>
      </c>
      <c r="B84" s="8"/>
      <c r="C84" s="8"/>
      <c r="D84" s="8"/>
      <c r="E84" s="8"/>
      <c r="F84" s="8"/>
      <c r="G84" s="33" t="s">
        <v>358</v>
      </c>
      <c r="H84" s="168"/>
      <c r="L84" s="10"/>
    </row>
    <row r="85" spans="9:12" s="11" customFormat="1" ht="12.75">
      <c r="I85" s="14"/>
      <c r="L85" s="10"/>
    </row>
    <row r="86" spans="9:12" s="11" customFormat="1" ht="12.75">
      <c r="I86" s="169"/>
      <c r="J86" s="169"/>
      <c r="L86" s="10"/>
    </row>
    <row r="87" spans="13:14" ht="12.75">
      <c r="M87" s="11"/>
      <c r="N87" s="11"/>
    </row>
    <row r="88" spans="1:12" s="11" customFormat="1" ht="12.75">
      <c r="A88" s="10"/>
      <c r="B88" s="10"/>
      <c r="C88" s="10"/>
      <c r="D88" s="10"/>
      <c r="E88" s="10"/>
      <c r="F88" s="10"/>
      <c r="G88" s="9"/>
      <c r="H88" s="9"/>
      <c r="L88" s="10"/>
    </row>
    <row r="89" spans="1:12" s="11" customFormat="1" ht="12.75">
      <c r="A89" s="10"/>
      <c r="B89" s="10"/>
      <c r="C89" s="10"/>
      <c r="D89" s="167"/>
      <c r="E89" s="167"/>
      <c r="F89" s="10"/>
      <c r="G89" s="9"/>
      <c r="H89" s="9"/>
      <c r="I89" s="14"/>
      <c r="L89" s="10"/>
    </row>
    <row r="90" spans="1:12" s="11" customFormat="1" ht="12.75">
      <c r="A90" s="10"/>
      <c r="B90" s="10"/>
      <c r="C90" s="10"/>
      <c r="D90" s="170" t="s">
        <v>376</v>
      </c>
      <c r="E90" s="171">
        <f>E79-E68</f>
        <v>0</v>
      </c>
      <c r="F90" s="34">
        <f>F79-F68</f>
        <v>0</v>
      </c>
      <c r="G90" s="34">
        <f>G79-G68</f>
        <v>0</v>
      </c>
      <c r="H90" s="34">
        <f>H79-H68</f>
        <v>0</v>
      </c>
      <c r="I90" s="34">
        <f>I79-I68</f>
        <v>0</v>
      </c>
      <c r="L90" s="10"/>
    </row>
    <row r="91" spans="1:12" s="11" customFormat="1" ht="12.75">
      <c r="A91" s="10"/>
      <c r="B91" s="10"/>
      <c r="C91" s="10"/>
      <c r="D91" s="167" t="s">
        <v>376</v>
      </c>
      <c r="E91" s="172">
        <f>E78-E67</f>
        <v>0</v>
      </c>
      <c r="F91" s="35"/>
      <c r="G91" s="35"/>
      <c r="H91" s="35"/>
      <c r="I91" s="35"/>
      <c r="L91" s="10"/>
    </row>
    <row r="92" spans="1:12" s="11" customFormat="1" ht="48.75" customHeight="1">
      <c r="A92" s="10"/>
      <c r="B92" s="10"/>
      <c r="C92" s="10"/>
      <c r="D92" s="10"/>
      <c r="E92" s="10"/>
      <c r="F92" s="10"/>
      <c r="G92" s="9"/>
      <c r="H92" s="9"/>
      <c r="L92" s="10"/>
    </row>
    <row r="93" spans="1:12" s="11" customFormat="1" ht="12.75">
      <c r="A93" s="10"/>
      <c r="B93" s="10"/>
      <c r="C93" s="10"/>
      <c r="D93" s="10"/>
      <c r="E93" s="10"/>
      <c r="F93" s="10"/>
      <c r="G93" s="9"/>
      <c r="H93" s="9"/>
      <c r="L93" s="10"/>
    </row>
    <row r="94" spans="1:12" s="11" customFormat="1" ht="12.75">
      <c r="A94" s="10"/>
      <c r="B94" s="10"/>
      <c r="C94" s="10"/>
      <c r="D94" s="10"/>
      <c r="E94" s="10"/>
      <c r="F94" s="10"/>
      <c r="G94" s="9"/>
      <c r="H94" s="9"/>
      <c r="L94" s="10"/>
    </row>
    <row r="95" spans="1:12" s="11" customFormat="1" ht="12.75">
      <c r="A95" s="10"/>
      <c r="B95" s="10"/>
      <c r="C95" s="10"/>
      <c r="D95" s="10"/>
      <c r="E95" s="10"/>
      <c r="F95" s="10"/>
      <c r="G95" s="9"/>
      <c r="H95" s="9"/>
      <c r="L95" s="10"/>
    </row>
    <row r="96" spans="1:12" s="11" customFormat="1" ht="12.75">
      <c r="A96" s="10"/>
      <c r="B96" s="10"/>
      <c r="C96" s="10"/>
      <c r="D96" s="10"/>
      <c r="E96" s="10"/>
      <c r="F96" s="10"/>
      <c r="G96" s="9"/>
      <c r="H96" s="9"/>
      <c r="L96" s="10"/>
    </row>
    <row r="97" spans="1:12" s="11" customFormat="1" ht="12.75">
      <c r="A97" s="10"/>
      <c r="B97" s="10"/>
      <c r="C97" s="10"/>
      <c r="D97" s="10"/>
      <c r="E97" s="10"/>
      <c r="F97" s="10"/>
      <c r="G97" s="9"/>
      <c r="H97" s="9"/>
      <c r="L97" s="10"/>
    </row>
    <row r="98" spans="1:12" s="11" customFormat="1" ht="12.75">
      <c r="A98" s="10"/>
      <c r="B98" s="10"/>
      <c r="C98" s="10"/>
      <c r="D98" s="10"/>
      <c r="E98" s="10"/>
      <c r="F98" s="10"/>
      <c r="G98" s="9"/>
      <c r="H98" s="9"/>
      <c r="L98" s="10"/>
    </row>
    <row r="99" spans="1:12" s="11" customFormat="1" ht="12.75">
      <c r="A99" s="10"/>
      <c r="B99" s="10"/>
      <c r="C99" s="10"/>
      <c r="D99" s="10"/>
      <c r="E99" s="10"/>
      <c r="F99" s="10"/>
      <c r="G99" s="9"/>
      <c r="H99" s="9"/>
      <c r="L99" s="10"/>
    </row>
    <row r="100" spans="1:12" s="11" customFormat="1" ht="12.75">
      <c r="A100" s="10"/>
      <c r="B100" s="10"/>
      <c r="C100" s="10"/>
      <c r="D100" s="10"/>
      <c r="E100" s="10"/>
      <c r="F100" s="10"/>
      <c r="G100" s="9"/>
      <c r="H100" s="9"/>
      <c r="L100" s="10"/>
    </row>
    <row r="101" spans="1:12" s="11" customFormat="1" ht="12.75">
      <c r="A101" s="10"/>
      <c r="B101" s="10"/>
      <c r="C101" s="10"/>
      <c r="D101" s="10"/>
      <c r="E101" s="10"/>
      <c r="F101" s="10"/>
      <c r="G101" s="9"/>
      <c r="H101" s="9"/>
      <c r="L101" s="10"/>
    </row>
    <row r="102" spans="1:12" s="11" customFormat="1" ht="12.75">
      <c r="A102" s="10"/>
      <c r="B102" s="10"/>
      <c r="C102" s="10"/>
      <c r="D102" s="10"/>
      <c r="E102" s="10"/>
      <c r="F102" s="10"/>
      <c r="G102" s="9"/>
      <c r="H102" s="9"/>
      <c r="L102" s="10"/>
    </row>
    <row r="103" spans="1:12" s="11" customFormat="1" ht="12.75">
      <c r="A103" s="10"/>
      <c r="B103" s="10"/>
      <c r="C103" s="10"/>
      <c r="D103" s="10"/>
      <c r="E103" s="10"/>
      <c r="F103" s="10"/>
      <c r="G103" s="9"/>
      <c r="H103" s="9"/>
      <c r="L103" s="10"/>
    </row>
    <row r="104" spans="1:12" s="11" customFormat="1" ht="12.75">
      <c r="A104" s="10"/>
      <c r="B104" s="10"/>
      <c r="C104" s="10"/>
      <c r="D104" s="10"/>
      <c r="E104" s="10"/>
      <c r="F104" s="10"/>
      <c r="G104" s="9"/>
      <c r="H104" s="9"/>
      <c r="L104" s="10"/>
    </row>
    <row r="105" spans="1:12" s="11" customFormat="1" ht="12.75">
      <c r="A105" s="10"/>
      <c r="B105" s="10"/>
      <c r="C105" s="10"/>
      <c r="D105" s="10"/>
      <c r="E105" s="10"/>
      <c r="F105" s="10"/>
      <c r="G105" s="9"/>
      <c r="H105" s="9"/>
      <c r="L105" s="10"/>
    </row>
    <row r="106" spans="1:12" s="11" customFormat="1" ht="12.75">
      <c r="A106" s="10"/>
      <c r="B106" s="10"/>
      <c r="C106" s="10"/>
      <c r="D106" s="10"/>
      <c r="E106" s="10"/>
      <c r="F106" s="10"/>
      <c r="G106" s="9"/>
      <c r="H106" s="9"/>
      <c r="L106" s="10"/>
    </row>
    <row r="107" spans="1:12" s="11" customFormat="1" ht="12.75">
      <c r="A107" s="10"/>
      <c r="B107" s="10"/>
      <c r="C107" s="10"/>
      <c r="D107" s="10"/>
      <c r="E107" s="10"/>
      <c r="F107" s="10"/>
      <c r="G107" s="9"/>
      <c r="H107" s="9"/>
      <c r="L107" s="10"/>
    </row>
    <row r="108" spans="1:12" s="11" customFormat="1" ht="12.75">
      <c r="A108" s="10"/>
      <c r="B108" s="10"/>
      <c r="C108" s="10"/>
      <c r="D108" s="10"/>
      <c r="E108" s="10"/>
      <c r="F108" s="10"/>
      <c r="G108" s="9"/>
      <c r="H108" s="9"/>
      <c r="L108" s="10"/>
    </row>
    <row r="109" spans="1:12" s="11" customFormat="1" ht="12.75">
      <c r="A109" s="10"/>
      <c r="B109" s="10"/>
      <c r="C109" s="10"/>
      <c r="D109" s="10"/>
      <c r="E109" s="10"/>
      <c r="F109" s="10"/>
      <c r="G109" s="9"/>
      <c r="H109" s="9"/>
      <c r="L109" s="10"/>
    </row>
    <row r="110" spans="1:12" s="11" customFormat="1" ht="12.75">
      <c r="A110" s="10"/>
      <c r="B110" s="10"/>
      <c r="C110" s="10"/>
      <c r="D110" s="10"/>
      <c r="E110" s="10"/>
      <c r="F110" s="10"/>
      <c r="G110" s="9"/>
      <c r="H110" s="9"/>
      <c r="L110" s="10"/>
    </row>
    <row r="111" spans="1:12" s="11" customFormat="1" ht="12.75">
      <c r="A111" s="10"/>
      <c r="B111" s="10"/>
      <c r="C111" s="10"/>
      <c r="D111" s="10"/>
      <c r="E111" s="10"/>
      <c r="F111" s="10"/>
      <c r="G111" s="9"/>
      <c r="H111" s="9"/>
      <c r="L111" s="10"/>
    </row>
    <row r="112" spans="1:12" s="11" customFormat="1" ht="12.75">
      <c r="A112" s="10"/>
      <c r="B112" s="10"/>
      <c r="C112" s="10"/>
      <c r="D112" s="10"/>
      <c r="E112" s="10"/>
      <c r="F112" s="10"/>
      <c r="G112" s="9"/>
      <c r="H112" s="9"/>
      <c r="L112" s="10"/>
    </row>
    <row r="113" spans="1:12" s="11" customFormat="1" ht="12.75">
      <c r="A113" s="10"/>
      <c r="B113" s="10"/>
      <c r="C113" s="10"/>
      <c r="D113" s="10"/>
      <c r="E113" s="10"/>
      <c r="F113" s="10"/>
      <c r="G113" s="9"/>
      <c r="H113" s="9"/>
      <c r="L113" s="10"/>
    </row>
    <row r="114" spans="1:12" s="11" customFormat="1" ht="12.75">
      <c r="A114" s="10"/>
      <c r="B114" s="10"/>
      <c r="C114" s="10"/>
      <c r="D114" s="10"/>
      <c r="E114" s="10"/>
      <c r="F114" s="10"/>
      <c r="G114" s="9"/>
      <c r="H114" s="9"/>
      <c r="L114" s="10"/>
    </row>
    <row r="115" spans="1:12" s="11" customFormat="1" ht="12.75">
      <c r="A115" s="10"/>
      <c r="B115" s="10"/>
      <c r="C115" s="10"/>
      <c r="D115" s="10"/>
      <c r="E115" s="10"/>
      <c r="F115" s="10"/>
      <c r="G115" s="9"/>
      <c r="H115" s="9"/>
      <c r="L115" s="10"/>
    </row>
    <row r="116" spans="1:12" s="11" customFormat="1" ht="12.75">
      <c r="A116" s="10"/>
      <c r="B116" s="10"/>
      <c r="C116" s="10"/>
      <c r="D116" s="10"/>
      <c r="E116" s="10"/>
      <c r="F116" s="10"/>
      <c r="G116" s="9"/>
      <c r="H116" s="9"/>
      <c r="L116" s="10"/>
    </row>
    <row r="117" spans="1:12" s="11" customFormat="1" ht="12.75">
      <c r="A117" s="10"/>
      <c r="B117" s="10"/>
      <c r="C117" s="10"/>
      <c r="D117" s="10"/>
      <c r="E117" s="10"/>
      <c r="F117" s="10"/>
      <c r="G117" s="9"/>
      <c r="H117" s="9"/>
      <c r="L117" s="10"/>
    </row>
    <row r="118" spans="1:12" s="11" customFormat="1" ht="12.75">
      <c r="A118" s="10"/>
      <c r="B118" s="10"/>
      <c r="C118" s="10"/>
      <c r="D118" s="10"/>
      <c r="E118" s="10"/>
      <c r="F118" s="10"/>
      <c r="G118" s="9"/>
      <c r="H118" s="9"/>
      <c r="L118" s="10"/>
    </row>
    <row r="119" spans="1:12" s="11" customFormat="1" ht="12.75">
      <c r="A119" s="10"/>
      <c r="B119" s="10"/>
      <c r="C119" s="10"/>
      <c r="D119" s="10"/>
      <c r="E119" s="10"/>
      <c r="F119" s="10"/>
      <c r="G119" s="9"/>
      <c r="H119" s="9"/>
      <c r="L119" s="10"/>
    </row>
    <row r="120" spans="1:12" s="11" customFormat="1" ht="12.75">
      <c r="A120" s="10"/>
      <c r="B120" s="10"/>
      <c r="C120" s="10"/>
      <c r="D120" s="10"/>
      <c r="E120" s="10"/>
      <c r="F120" s="10"/>
      <c r="G120" s="9"/>
      <c r="H120" s="9"/>
      <c r="L120" s="10"/>
    </row>
    <row r="121" spans="1:12" s="11" customFormat="1" ht="12.75">
      <c r="A121" s="10"/>
      <c r="B121" s="10"/>
      <c r="C121" s="10"/>
      <c r="D121" s="10"/>
      <c r="E121" s="10"/>
      <c r="F121" s="10"/>
      <c r="G121" s="9"/>
      <c r="H121" s="9"/>
      <c r="L121" s="10"/>
    </row>
    <row r="122" spans="1:12" s="11" customFormat="1" ht="12.75">
      <c r="A122" s="10"/>
      <c r="B122" s="10"/>
      <c r="C122" s="10"/>
      <c r="D122" s="10"/>
      <c r="E122" s="10"/>
      <c r="F122" s="10"/>
      <c r="G122" s="9"/>
      <c r="H122" s="9"/>
      <c r="L122" s="10"/>
    </row>
    <row r="123" spans="1:12" s="11" customFormat="1" ht="12.75">
      <c r="A123" s="10"/>
      <c r="B123" s="10"/>
      <c r="C123" s="10"/>
      <c r="D123" s="10"/>
      <c r="E123" s="10"/>
      <c r="F123" s="10"/>
      <c r="G123" s="9"/>
      <c r="H123" s="9"/>
      <c r="L123" s="10"/>
    </row>
    <row r="124" spans="1:12" s="11" customFormat="1" ht="12.75">
      <c r="A124" s="10"/>
      <c r="B124" s="10"/>
      <c r="C124" s="10"/>
      <c r="D124" s="10"/>
      <c r="E124" s="10"/>
      <c r="F124" s="10"/>
      <c r="G124" s="9"/>
      <c r="H124" s="9"/>
      <c r="L124" s="10"/>
    </row>
    <row r="125" spans="1:14" s="11" customFormat="1" ht="12.75">
      <c r="A125" s="10"/>
      <c r="B125" s="10"/>
      <c r="C125" s="10"/>
      <c r="D125" s="10"/>
      <c r="E125" s="10"/>
      <c r="F125" s="10"/>
      <c r="G125" s="9"/>
      <c r="H125" s="9"/>
      <c r="L125" s="10"/>
      <c r="M125" s="10"/>
      <c r="N125" s="10"/>
    </row>
    <row r="126" spans="1:14" s="11" customFormat="1" ht="12.75">
      <c r="A126" s="10"/>
      <c r="B126" s="10"/>
      <c r="C126" s="10"/>
      <c r="D126" s="10"/>
      <c r="E126" s="10"/>
      <c r="F126" s="10"/>
      <c r="G126" s="9"/>
      <c r="H126" s="9"/>
      <c r="L126" s="10"/>
      <c r="M126" s="10"/>
      <c r="N126" s="10"/>
    </row>
    <row r="127" spans="1:14" s="11" customFormat="1" ht="12.75">
      <c r="A127" s="10"/>
      <c r="B127" s="10"/>
      <c r="C127" s="10"/>
      <c r="D127" s="10"/>
      <c r="E127" s="10"/>
      <c r="F127" s="10"/>
      <c r="G127" s="9"/>
      <c r="H127" s="9"/>
      <c r="L127" s="10"/>
      <c r="M127" s="10"/>
      <c r="N127" s="10"/>
    </row>
    <row r="128" spans="1:14" s="11" customFormat="1" ht="12.75">
      <c r="A128" s="10"/>
      <c r="B128" s="10"/>
      <c r="C128" s="10"/>
      <c r="D128" s="10"/>
      <c r="E128" s="10"/>
      <c r="F128" s="10"/>
      <c r="G128" s="9"/>
      <c r="H128" s="9"/>
      <c r="L128" s="10"/>
      <c r="M128" s="10"/>
      <c r="N128" s="10"/>
    </row>
    <row r="129" spans="1:14" s="11" customFormat="1" ht="12.75">
      <c r="A129" s="10"/>
      <c r="B129" s="10"/>
      <c r="C129" s="10"/>
      <c r="D129" s="10"/>
      <c r="E129" s="10"/>
      <c r="F129" s="10"/>
      <c r="G129" s="9"/>
      <c r="H129" s="9"/>
      <c r="L129" s="10"/>
      <c r="M129" s="10"/>
      <c r="N129" s="10"/>
    </row>
    <row r="130" spans="1:14" s="11" customFormat="1" ht="12.75">
      <c r="A130" s="10"/>
      <c r="B130" s="10"/>
      <c r="C130" s="10"/>
      <c r="D130" s="10"/>
      <c r="E130" s="10"/>
      <c r="F130" s="10"/>
      <c r="G130" s="9"/>
      <c r="H130" s="9"/>
      <c r="L130" s="10"/>
      <c r="M130" s="10"/>
      <c r="N130" s="10"/>
    </row>
    <row r="131" spans="1:14" s="11" customFormat="1" ht="12.75">
      <c r="A131" s="10"/>
      <c r="B131" s="10"/>
      <c r="C131" s="10"/>
      <c r="D131" s="10"/>
      <c r="E131" s="10"/>
      <c r="F131" s="10"/>
      <c r="G131" s="9"/>
      <c r="H131" s="9"/>
      <c r="L131" s="10"/>
      <c r="M131" s="10"/>
      <c r="N131" s="10"/>
    </row>
    <row r="132" spans="1:14" s="11" customFormat="1" ht="12.75">
      <c r="A132" s="10"/>
      <c r="B132" s="10"/>
      <c r="C132" s="10"/>
      <c r="D132" s="10"/>
      <c r="E132" s="10"/>
      <c r="F132" s="10"/>
      <c r="G132" s="9"/>
      <c r="H132" s="9"/>
      <c r="L132" s="10"/>
      <c r="M132" s="10"/>
      <c r="N132" s="10"/>
    </row>
    <row r="133" spans="1:14" s="11" customFormat="1" ht="12.75">
      <c r="A133" s="10"/>
      <c r="B133" s="10"/>
      <c r="C133" s="10"/>
      <c r="D133" s="10"/>
      <c r="E133" s="10"/>
      <c r="F133" s="10"/>
      <c r="G133" s="9"/>
      <c r="H133" s="9"/>
      <c r="L133" s="10"/>
      <c r="M133" s="10"/>
      <c r="N133" s="10"/>
    </row>
    <row r="134" spans="1:14" s="11" customFormat="1" ht="12.75">
      <c r="A134" s="10"/>
      <c r="B134" s="10"/>
      <c r="C134" s="10"/>
      <c r="D134" s="10"/>
      <c r="E134" s="10"/>
      <c r="F134" s="10"/>
      <c r="G134" s="9"/>
      <c r="H134" s="9"/>
      <c r="L134" s="10"/>
      <c r="M134" s="10"/>
      <c r="N134" s="10"/>
    </row>
    <row r="135" spans="1:14" s="11" customFormat="1" ht="12.75">
      <c r="A135" s="10"/>
      <c r="B135" s="10"/>
      <c r="C135" s="10"/>
      <c r="D135" s="10"/>
      <c r="E135" s="10"/>
      <c r="F135" s="10"/>
      <c r="G135" s="9"/>
      <c r="H135" s="9"/>
      <c r="L135" s="10"/>
      <c r="M135" s="10"/>
      <c r="N135" s="10"/>
    </row>
    <row r="136" spans="1:14" s="11" customFormat="1" ht="12.75">
      <c r="A136" s="10"/>
      <c r="B136" s="10"/>
      <c r="C136" s="10"/>
      <c r="D136" s="10"/>
      <c r="E136" s="10"/>
      <c r="F136" s="10"/>
      <c r="G136" s="9"/>
      <c r="H136" s="9"/>
      <c r="L136" s="10"/>
      <c r="M136" s="10"/>
      <c r="N136" s="10"/>
    </row>
    <row r="137" spans="1:14" s="11" customFormat="1" ht="12.75">
      <c r="A137" s="10"/>
      <c r="B137" s="10"/>
      <c r="C137" s="10"/>
      <c r="D137" s="10"/>
      <c r="E137" s="10"/>
      <c r="F137" s="10"/>
      <c r="G137" s="9"/>
      <c r="H137" s="9"/>
      <c r="L137" s="10"/>
      <c r="M137" s="10"/>
      <c r="N137" s="10"/>
    </row>
    <row r="138" spans="1:14" s="11" customFormat="1" ht="12.75">
      <c r="A138" s="10"/>
      <c r="B138" s="10"/>
      <c r="C138" s="10"/>
      <c r="D138" s="10"/>
      <c r="E138" s="10"/>
      <c r="F138" s="10"/>
      <c r="G138" s="9"/>
      <c r="H138" s="9"/>
      <c r="L138" s="10"/>
      <c r="M138" s="10"/>
      <c r="N138" s="10"/>
    </row>
    <row r="139" spans="1:14" s="11" customFormat="1" ht="12.75">
      <c r="A139" s="10"/>
      <c r="B139" s="10"/>
      <c r="C139" s="10"/>
      <c r="D139" s="10"/>
      <c r="E139" s="10"/>
      <c r="F139" s="10"/>
      <c r="G139" s="9"/>
      <c r="H139" s="9"/>
      <c r="L139" s="10"/>
      <c r="M139" s="10"/>
      <c r="N139" s="10"/>
    </row>
    <row r="140" spans="1:14" s="11" customFormat="1" ht="12.75">
      <c r="A140" s="10"/>
      <c r="B140" s="10"/>
      <c r="C140" s="10"/>
      <c r="D140" s="10"/>
      <c r="E140" s="10"/>
      <c r="F140" s="10"/>
      <c r="G140" s="9"/>
      <c r="H140" s="9"/>
      <c r="L140" s="10"/>
      <c r="M140" s="10"/>
      <c r="N140" s="10"/>
    </row>
    <row r="141" spans="1:14" s="11" customFormat="1" ht="12.75">
      <c r="A141" s="10"/>
      <c r="B141" s="10"/>
      <c r="C141" s="10"/>
      <c r="D141" s="10"/>
      <c r="E141" s="10"/>
      <c r="F141" s="10"/>
      <c r="G141" s="9"/>
      <c r="H141" s="9"/>
      <c r="L141" s="10"/>
      <c r="M141" s="10"/>
      <c r="N141" s="10"/>
    </row>
    <row r="142" spans="1:14" s="11" customFormat="1" ht="12.75">
      <c r="A142" s="10"/>
      <c r="B142" s="10"/>
      <c r="C142" s="10"/>
      <c r="D142" s="10"/>
      <c r="E142" s="10"/>
      <c r="F142" s="10"/>
      <c r="G142" s="9"/>
      <c r="H142" s="9"/>
      <c r="L142" s="10"/>
      <c r="M142" s="10"/>
      <c r="N142" s="10"/>
    </row>
    <row r="143" spans="1:14" s="11" customFormat="1" ht="12.75">
      <c r="A143" s="10"/>
      <c r="B143" s="10"/>
      <c r="C143" s="10"/>
      <c r="D143" s="10"/>
      <c r="E143" s="10"/>
      <c r="F143" s="10"/>
      <c r="G143" s="9"/>
      <c r="H143" s="9"/>
      <c r="L143" s="10"/>
      <c r="M143" s="10"/>
      <c r="N143" s="10"/>
    </row>
    <row r="144" spans="1:14" s="11" customFormat="1" ht="12.75">
      <c r="A144" s="10"/>
      <c r="B144" s="10"/>
      <c r="C144" s="10"/>
      <c r="D144" s="10"/>
      <c r="E144" s="10"/>
      <c r="F144" s="10"/>
      <c r="G144" s="9"/>
      <c r="H144" s="9"/>
      <c r="L144" s="10"/>
      <c r="M144" s="10"/>
      <c r="N144" s="10"/>
    </row>
    <row r="145" spans="1:14" s="11" customFormat="1" ht="12.75">
      <c r="A145" s="10"/>
      <c r="B145" s="10"/>
      <c r="C145" s="10"/>
      <c r="D145" s="10"/>
      <c r="E145" s="10"/>
      <c r="F145" s="10"/>
      <c r="G145" s="9"/>
      <c r="H145" s="9"/>
      <c r="L145" s="10"/>
      <c r="M145" s="10"/>
      <c r="N145" s="10"/>
    </row>
    <row r="146" spans="1:14" s="11" customFormat="1" ht="12.75">
      <c r="A146" s="10"/>
      <c r="B146" s="10"/>
      <c r="C146" s="10"/>
      <c r="D146" s="10"/>
      <c r="E146" s="10"/>
      <c r="F146" s="10"/>
      <c r="G146" s="9"/>
      <c r="H146" s="9"/>
      <c r="L146" s="10"/>
      <c r="M146" s="10"/>
      <c r="N146" s="10"/>
    </row>
    <row r="147" spans="1:14" s="11" customFormat="1" ht="12.75">
      <c r="A147" s="10"/>
      <c r="B147" s="10"/>
      <c r="C147" s="10"/>
      <c r="D147" s="10"/>
      <c r="E147" s="10"/>
      <c r="F147" s="10"/>
      <c r="G147" s="9"/>
      <c r="H147" s="9"/>
      <c r="L147" s="10"/>
      <c r="M147" s="10"/>
      <c r="N147" s="10"/>
    </row>
    <row r="148" spans="1:14" s="11" customFormat="1" ht="12.75">
      <c r="A148" s="10"/>
      <c r="B148" s="10"/>
      <c r="C148" s="10"/>
      <c r="D148" s="10"/>
      <c r="E148" s="10"/>
      <c r="F148" s="10"/>
      <c r="G148" s="9"/>
      <c r="H148" s="9"/>
      <c r="L148" s="10"/>
      <c r="M148" s="10"/>
      <c r="N148" s="10"/>
    </row>
    <row r="149" spans="1:14" s="11" customFormat="1" ht="12.75">
      <c r="A149" s="10"/>
      <c r="B149" s="10"/>
      <c r="C149" s="10"/>
      <c r="D149" s="10"/>
      <c r="E149" s="10"/>
      <c r="F149" s="10"/>
      <c r="G149" s="9"/>
      <c r="H149" s="9"/>
      <c r="L149" s="10"/>
      <c r="M149" s="10"/>
      <c r="N149" s="10"/>
    </row>
    <row r="150" spans="1:14" s="11" customFormat="1" ht="12.75">
      <c r="A150" s="10"/>
      <c r="B150" s="10"/>
      <c r="C150" s="10"/>
      <c r="D150" s="10"/>
      <c r="E150" s="10"/>
      <c r="F150" s="10"/>
      <c r="G150" s="9"/>
      <c r="H150" s="9"/>
      <c r="L150" s="10"/>
      <c r="M150" s="10"/>
      <c r="N150" s="10"/>
    </row>
    <row r="151" spans="1:14" s="11" customFormat="1" ht="12.75">
      <c r="A151" s="10"/>
      <c r="B151" s="10"/>
      <c r="C151" s="10"/>
      <c r="D151" s="10"/>
      <c r="E151" s="10"/>
      <c r="F151" s="10"/>
      <c r="G151" s="9"/>
      <c r="H151" s="9"/>
      <c r="L151" s="10"/>
      <c r="M151" s="10"/>
      <c r="N151" s="10"/>
    </row>
    <row r="152" spans="1:14" s="11" customFormat="1" ht="12.75">
      <c r="A152" s="10"/>
      <c r="B152" s="10"/>
      <c r="C152" s="10"/>
      <c r="D152" s="10"/>
      <c r="E152" s="10"/>
      <c r="F152" s="10"/>
      <c r="G152" s="9"/>
      <c r="H152" s="9"/>
      <c r="L152" s="10"/>
      <c r="M152" s="10"/>
      <c r="N152" s="10"/>
    </row>
    <row r="153" spans="1:14" s="11" customFormat="1" ht="12.75">
      <c r="A153" s="10"/>
      <c r="B153" s="10"/>
      <c r="C153" s="10"/>
      <c r="D153" s="10"/>
      <c r="E153" s="10"/>
      <c r="F153" s="10"/>
      <c r="G153" s="9"/>
      <c r="H153" s="9"/>
      <c r="L153" s="10"/>
      <c r="M153" s="10"/>
      <c r="N153" s="10"/>
    </row>
    <row r="154" spans="1:14" s="11" customFormat="1" ht="12.75">
      <c r="A154" s="10"/>
      <c r="B154" s="10"/>
      <c r="C154" s="10"/>
      <c r="D154" s="10"/>
      <c r="E154" s="10"/>
      <c r="F154" s="10"/>
      <c r="G154" s="9"/>
      <c r="H154" s="9"/>
      <c r="L154" s="10"/>
      <c r="M154" s="10"/>
      <c r="N154" s="10"/>
    </row>
    <row r="155" spans="1:14" s="11" customFormat="1" ht="12.75">
      <c r="A155" s="10"/>
      <c r="B155" s="10"/>
      <c r="C155" s="10"/>
      <c r="D155" s="10"/>
      <c r="E155" s="10"/>
      <c r="F155" s="10"/>
      <c r="G155" s="9"/>
      <c r="H155" s="9"/>
      <c r="L155" s="10"/>
      <c r="M155" s="10"/>
      <c r="N155" s="10"/>
    </row>
    <row r="156" spans="1:14" s="11" customFormat="1" ht="12.75">
      <c r="A156" s="10"/>
      <c r="B156" s="10"/>
      <c r="C156" s="10"/>
      <c r="D156" s="10"/>
      <c r="E156" s="10"/>
      <c r="F156" s="10"/>
      <c r="G156" s="9"/>
      <c r="H156" s="9"/>
      <c r="L156" s="10"/>
      <c r="M156" s="10"/>
      <c r="N156" s="10"/>
    </row>
    <row r="157" spans="1:14" s="11" customFormat="1" ht="12.75">
      <c r="A157" s="10"/>
      <c r="B157" s="10"/>
      <c r="C157" s="10"/>
      <c r="D157" s="10"/>
      <c r="E157" s="10"/>
      <c r="F157" s="10"/>
      <c r="G157" s="9"/>
      <c r="H157" s="9"/>
      <c r="L157" s="10"/>
      <c r="M157" s="10"/>
      <c r="N157" s="10"/>
    </row>
    <row r="158" spans="1:14" s="11" customFormat="1" ht="12.75">
      <c r="A158" s="10"/>
      <c r="B158" s="10"/>
      <c r="C158" s="10"/>
      <c r="D158" s="10"/>
      <c r="E158" s="10"/>
      <c r="F158" s="10"/>
      <c r="G158" s="9"/>
      <c r="H158" s="9"/>
      <c r="L158" s="10"/>
      <c r="M158" s="10"/>
      <c r="N158" s="10"/>
    </row>
    <row r="159" spans="1:14" s="11" customFormat="1" ht="12.75">
      <c r="A159" s="10"/>
      <c r="B159" s="10"/>
      <c r="C159" s="10"/>
      <c r="D159" s="10"/>
      <c r="E159" s="10"/>
      <c r="F159" s="10"/>
      <c r="G159" s="9"/>
      <c r="H159" s="9"/>
      <c r="L159" s="10"/>
      <c r="M159" s="10"/>
      <c r="N159" s="10"/>
    </row>
    <row r="160" spans="1:14" s="11" customFormat="1" ht="12.75">
      <c r="A160" s="10"/>
      <c r="B160" s="10"/>
      <c r="C160" s="10"/>
      <c r="D160" s="10"/>
      <c r="E160" s="10"/>
      <c r="F160" s="10"/>
      <c r="G160" s="9"/>
      <c r="H160" s="9"/>
      <c r="L160" s="10"/>
      <c r="M160" s="10"/>
      <c r="N160" s="10"/>
    </row>
    <row r="161" spans="1:14" s="11" customFormat="1" ht="12.75">
      <c r="A161" s="10"/>
      <c r="B161" s="10"/>
      <c r="C161" s="10"/>
      <c r="D161" s="10"/>
      <c r="E161" s="10"/>
      <c r="F161" s="10"/>
      <c r="G161" s="9"/>
      <c r="H161" s="9"/>
      <c r="L161" s="10"/>
      <c r="M161" s="10"/>
      <c r="N161" s="10"/>
    </row>
    <row r="162" spans="1:14" s="11" customFormat="1" ht="12.75">
      <c r="A162" s="10"/>
      <c r="B162" s="10"/>
      <c r="C162" s="10"/>
      <c r="D162" s="10"/>
      <c r="E162" s="10"/>
      <c r="F162" s="10"/>
      <c r="G162" s="9"/>
      <c r="H162" s="9"/>
      <c r="L162" s="10"/>
      <c r="M162" s="10"/>
      <c r="N162" s="10"/>
    </row>
    <row r="163" spans="1:14" s="11" customFormat="1" ht="12.75">
      <c r="A163" s="10"/>
      <c r="B163" s="10"/>
      <c r="C163" s="10"/>
      <c r="D163" s="10"/>
      <c r="E163" s="10"/>
      <c r="F163" s="10"/>
      <c r="G163" s="9"/>
      <c r="H163" s="9"/>
      <c r="L163" s="10"/>
      <c r="M163" s="10"/>
      <c r="N163" s="10"/>
    </row>
    <row r="164" spans="1:14" s="11" customFormat="1" ht="12.75">
      <c r="A164" s="10"/>
      <c r="B164" s="10"/>
      <c r="C164" s="10"/>
      <c r="D164" s="10"/>
      <c r="E164" s="10"/>
      <c r="F164" s="10"/>
      <c r="G164" s="9"/>
      <c r="H164" s="9"/>
      <c r="L164" s="10"/>
      <c r="M164" s="10"/>
      <c r="N164" s="10"/>
    </row>
    <row r="165" spans="1:14" s="11" customFormat="1" ht="12.75">
      <c r="A165" s="10"/>
      <c r="B165" s="10"/>
      <c r="C165" s="10"/>
      <c r="D165" s="10"/>
      <c r="E165" s="10"/>
      <c r="F165" s="10"/>
      <c r="G165" s="9"/>
      <c r="H165" s="9"/>
      <c r="L165" s="10"/>
      <c r="M165" s="10"/>
      <c r="N165" s="10"/>
    </row>
    <row r="166" spans="1:14" s="11" customFormat="1" ht="12.75">
      <c r="A166" s="10"/>
      <c r="B166" s="10"/>
      <c r="C166" s="10"/>
      <c r="D166" s="10"/>
      <c r="E166" s="10"/>
      <c r="F166" s="10"/>
      <c r="G166" s="9"/>
      <c r="H166" s="9"/>
      <c r="L166" s="10"/>
      <c r="M166" s="10"/>
      <c r="N166" s="10"/>
    </row>
    <row r="167" spans="1:14" s="11" customFormat="1" ht="12.75">
      <c r="A167" s="10"/>
      <c r="B167" s="10"/>
      <c r="C167" s="10"/>
      <c r="D167" s="10"/>
      <c r="E167" s="10"/>
      <c r="F167" s="10"/>
      <c r="G167" s="9"/>
      <c r="H167" s="9"/>
      <c r="L167" s="10"/>
      <c r="M167" s="10"/>
      <c r="N167" s="10"/>
    </row>
    <row r="168" spans="1:14" s="11" customFormat="1" ht="12.75">
      <c r="A168" s="10"/>
      <c r="B168" s="10"/>
      <c r="C168" s="10"/>
      <c r="D168" s="10"/>
      <c r="E168" s="10"/>
      <c r="F168" s="10"/>
      <c r="G168" s="9"/>
      <c r="H168" s="9"/>
      <c r="L168" s="10"/>
      <c r="M168" s="10"/>
      <c r="N168" s="10"/>
    </row>
    <row r="169" spans="1:14" s="11" customFormat="1" ht="12.75">
      <c r="A169" s="10"/>
      <c r="B169" s="10"/>
      <c r="C169" s="10"/>
      <c r="D169" s="10"/>
      <c r="E169" s="10"/>
      <c r="F169" s="10"/>
      <c r="G169" s="9"/>
      <c r="H169" s="9"/>
      <c r="L169" s="10"/>
      <c r="M169" s="10"/>
      <c r="N169" s="10"/>
    </row>
    <row r="170" spans="1:14" s="11" customFormat="1" ht="12.75">
      <c r="A170" s="10"/>
      <c r="B170" s="10"/>
      <c r="C170" s="10"/>
      <c r="D170" s="10"/>
      <c r="E170" s="10"/>
      <c r="F170" s="10"/>
      <c r="G170" s="9"/>
      <c r="H170" s="9"/>
      <c r="L170" s="10"/>
      <c r="M170" s="10"/>
      <c r="N170" s="10"/>
    </row>
    <row r="171" spans="1:14" s="11" customFormat="1" ht="12.75">
      <c r="A171" s="10"/>
      <c r="B171" s="10"/>
      <c r="C171" s="10"/>
      <c r="D171" s="10"/>
      <c r="E171" s="10"/>
      <c r="F171" s="10"/>
      <c r="G171" s="9"/>
      <c r="H171" s="9"/>
      <c r="L171" s="10"/>
      <c r="M171" s="10"/>
      <c r="N171" s="10"/>
    </row>
    <row r="172" spans="1:14" s="11" customFormat="1" ht="12.75">
      <c r="A172" s="10"/>
      <c r="B172" s="10"/>
      <c r="C172" s="10"/>
      <c r="D172" s="10"/>
      <c r="E172" s="10"/>
      <c r="F172" s="10"/>
      <c r="G172" s="9"/>
      <c r="H172" s="9"/>
      <c r="L172" s="10"/>
      <c r="M172" s="10"/>
      <c r="N172" s="10"/>
    </row>
    <row r="173" spans="1:14" s="11" customFormat="1" ht="12.75">
      <c r="A173" s="10"/>
      <c r="B173" s="10"/>
      <c r="C173" s="10"/>
      <c r="D173" s="10"/>
      <c r="E173" s="10"/>
      <c r="F173" s="10"/>
      <c r="G173" s="9"/>
      <c r="H173" s="9"/>
      <c r="L173" s="10"/>
      <c r="M173" s="10"/>
      <c r="N173" s="10"/>
    </row>
    <row r="174" spans="1:14" s="11" customFormat="1" ht="12.75">
      <c r="A174" s="10"/>
      <c r="B174" s="10"/>
      <c r="C174" s="10"/>
      <c r="D174" s="10"/>
      <c r="E174" s="10"/>
      <c r="F174" s="10"/>
      <c r="G174" s="9"/>
      <c r="H174" s="9"/>
      <c r="L174" s="10"/>
      <c r="M174" s="10"/>
      <c r="N174" s="10"/>
    </row>
    <row r="175" spans="1:14" s="11" customFormat="1" ht="12.75">
      <c r="A175" s="10"/>
      <c r="B175" s="10"/>
      <c r="C175" s="10"/>
      <c r="D175" s="10"/>
      <c r="E175" s="10"/>
      <c r="F175" s="10"/>
      <c r="G175" s="9"/>
      <c r="H175" s="9"/>
      <c r="L175" s="10"/>
      <c r="M175" s="10"/>
      <c r="N175" s="10"/>
    </row>
    <row r="176" spans="1:14" s="11" customFormat="1" ht="12.75">
      <c r="A176" s="10"/>
      <c r="B176" s="10"/>
      <c r="C176" s="10"/>
      <c r="D176" s="10"/>
      <c r="E176" s="10"/>
      <c r="F176" s="10"/>
      <c r="G176" s="9"/>
      <c r="H176" s="9"/>
      <c r="L176" s="10"/>
      <c r="M176" s="10"/>
      <c r="N176" s="10"/>
    </row>
    <row r="177" spans="1:14" s="11" customFormat="1" ht="12.75">
      <c r="A177" s="10"/>
      <c r="B177" s="10"/>
      <c r="C177" s="10"/>
      <c r="D177" s="10"/>
      <c r="E177" s="10"/>
      <c r="F177" s="10"/>
      <c r="G177" s="9"/>
      <c r="H177" s="9"/>
      <c r="L177" s="10"/>
      <c r="M177" s="10"/>
      <c r="N177" s="10"/>
    </row>
    <row r="178" spans="1:14" s="11" customFormat="1" ht="12.75">
      <c r="A178" s="10"/>
      <c r="B178" s="10"/>
      <c r="C178" s="10"/>
      <c r="D178" s="10"/>
      <c r="E178" s="10"/>
      <c r="F178" s="10"/>
      <c r="G178" s="9"/>
      <c r="H178" s="9"/>
      <c r="L178" s="10"/>
      <c r="M178" s="10"/>
      <c r="N178" s="10"/>
    </row>
    <row r="179" spans="1:14" s="11" customFormat="1" ht="12.75">
      <c r="A179" s="10"/>
      <c r="B179" s="10"/>
      <c r="C179" s="10"/>
      <c r="D179" s="10"/>
      <c r="E179" s="10"/>
      <c r="F179" s="10"/>
      <c r="G179" s="9"/>
      <c r="H179" s="9"/>
      <c r="L179" s="10"/>
      <c r="M179" s="10"/>
      <c r="N179" s="10"/>
    </row>
    <row r="180" spans="1:14" s="11" customFormat="1" ht="12.75">
      <c r="A180" s="10"/>
      <c r="B180" s="10"/>
      <c r="C180" s="10"/>
      <c r="D180" s="10"/>
      <c r="E180" s="10"/>
      <c r="F180" s="10"/>
      <c r="G180" s="9"/>
      <c r="H180" s="9"/>
      <c r="L180" s="10"/>
      <c r="M180" s="10"/>
      <c r="N180" s="10"/>
    </row>
    <row r="181" spans="1:14" s="11" customFormat="1" ht="12.75">
      <c r="A181" s="10"/>
      <c r="B181" s="10"/>
      <c r="C181" s="10"/>
      <c r="D181" s="10"/>
      <c r="E181" s="10"/>
      <c r="F181" s="10"/>
      <c r="G181" s="9"/>
      <c r="H181" s="9"/>
      <c r="L181" s="10"/>
      <c r="M181" s="10"/>
      <c r="N181" s="10"/>
    </row>
    <row r="182" spans="1:14" s="11" customFormat="1" ht="12.75">
      <c r="A182" s="10"/>
      <c r="B182" s="10"/>
      <c r="C182" s="10"/>
      <c r="D182" s="10"/>
      <c r="E182" s="10"/>
      <c r="F182" s="10"/>
      <c r="G182" s="9"/>
      <c r="H182" s="9"/>
      <c r="L182" s="10"/>
      <c r="M182" s="10"/>
      <c r="N182" s="10"/>
    </row>
    <row r="183" spans="1:14" s="11" customFormat="1" ht="12.75">
      <c r="A183" s="10"/>
      <c r="B183" s="10"/>
      <c r="C183" s="10"/>
      <c r="D183" s="10"/>
      <c r="E183" s="10"/>
      <c r="F183" s="10"/>
      <c r="G183" s="9"/>
      <c r="H183" s="9"/>
      <c r="L183" s="10"/>
      <c r="M183" s="10"/>
      <c r="N183" s="10"/>
    </row>
    <row r="184" spans="1:14" s="11" customFormat="1" ht="12.75">
      <c r="A184" s="10"/>
      <c r="B184" s="10"/>
      <c r="C184" s="10"/>
      <c r="D184" s="10"/>
      <c r="E184" s="10"/>
      <c r="F184" s="10"/>
      <c r="G184" s="9"/>
      <c r="H184" s="9"/>
      <c r="L184" s="10"/>
      <c r="M184" s="10"/>
      <c r="N184" s="10"/>
    </row>
    <row r="185" spans="1:14" s="11" customFormat="1" ht="12.75">
      <c r="A185" s="10"/>
      <c r="B185" s="10"/>
      <c r="C185" s="10"/>
      <c r="D185" s="10"/>
      <c r="E185" s="10"/>
      <c r="F185" s="10"/>
      <c r="G185" s="9"/>
      <c r="H185" s="9"/>
      <c r="L185" s="10"/>
      <c r="M185" s="10"/>
      <c r="N185" s="10"/>
    </row>
    <row r="186" spans="1:14" s="11" customFormat="1" ht="12.75">
      <c r="A186" s="10"/>
      <c r="B186" s="10"/>
      <c r="C186" s="10"/>
      <c r="D186" s="10"/>
      <c r="E186" s="10"/>
      <c r="F186" s="10"/>
      <c r="G186" s="9"/>
      <c r="H186" s="9"/>
      <c r="L186" s="10"/>
      <c r="M186" s="10"/>
      <c r="N186" s="10"/>
    </row>
    <row r="187" spans="1:14" s="11" customFormat="1" ht="12.75">
      <c r="A187" s="10"/>
      <c r="B187" s="10"/>
      <c r="C187" s="10"/>
      <c r="D187" s="10"/>
      <c r="E187" s="10"/>
      <c r="F187" s="10"/>
      <c r="G187" s="9"/>
      <c r="H187" s="9"/>
      <c r="L187" s="10"/>
      <c r="M187" s="10"/>
      <c r="N187" s="10"/>
    </row>
    <row r="188" spans="1:14" s="11" customFormat="1" ht="12.75">
      <c r="A188" s="10"/>
      <c r="B188" s="10"/>
      <c r="C188" s="10"/>
      <c r="D188" s="10"/>
      <c r="E188" s="10"/>
      <c r="F188" s="10"/>
      <c r="G188" s="9"/>
      <c r="H188" s="9"/>
      <c r="L188" s="10"/>
      <c r="M188" s="10"/>
      <c r="N188" s="10"/>
    </row>
    <row r="189" spans="1:14" s="11" customFormat="1" ht="12.75">
      <c r="A189" s="10"/>
      <c r="B189" s="10"/>
      <c r="C189" s="10"/>
      <c r="D189" s="10"/>
      <c r="E189" s="10"/>
      <c r="F189" s="10"/>
      <c r="G189" s="9"/>
      <c r="H189" s="9"/>
      <c r="L189" s="10"/>
      <c r="M189" s="10"/>
      <c r="N189" s="10"/>
    </row>
    <row r="190" spans="1:14" s="11" customFormat="1" ht="12.75">
      <c r="A190" s="10"/>
      <c r="B190" s="10"/>
      <c r="C190" s="10"/>
      <c r="D190" s="10"/>
      <c r="E190" s="10"/>
      <c r="F190" s="10"/>
      <c r="G190" s="9"/>
      <c r="H190" s="9"/>
      <c r="L190" s="10"/>
      <c r="M190" s="10"/>
      <c r="N190" s="10"/>
    </row>
    <row r="191" spans="1:14" s="11" customFormat="1" ht="12.75">
      <c r="A191" s="10"/>
      <c r="B191" s="10"/>
      <c r="C191" s="10"/>
      <c r="D191" s="10"/>
      <c r="E191" s="10"/>
      <c r="F191" s="10"/>
      <c r="G191" s="9"/>
      <c r="H191" s="9"/>
      <c r="L191" s="10"/>
      <c r="M191" s="10"/>
      <c r="N191" s="10"/>
    </row>
    <row r="192" spans="1:14" s="11" customFormat="1" ht="12.75">
      <c r="A192" s="10"/>
      <c r="B192" s="10"/>
      <c r="C192" s="10"/>
      <c r="D192" s="10"/>
      <c r="E192" s="10"/>
      <c r="F192" s="10"/>
      <c r="G192" s="9"/>
      <c r="H192" s="9"/>
      <c r="L192" s="10"/>
      <c r="M192" s="10"/>
      <c r="N192" s="10"/>
    </row>
    <row r="193" spans="1:14" s="11" customFormat="1" ht="12.75">
      <c r="A193" s="10"/>
      <c r="B193" s="10"/>
      <c r="C193" s="10"/>
      <c r="D193" s="10"/>
      <c r="E193" s="10"/>
      <c r="F193" s="10"/>
      <c r="G193" s="9"/>
      <c r="H193" s="9"/>
      <c r="L193" s="10"/>
      <c r="M193" s="10"/>
      <c r="N193" s="10"/>
    </row>
    <row r="194" spans="1:14" s="11" customFormat="1" ht="12.75">
      <c r="A194" s="10"/>
      <c r="B194" s="10"/>
      <c r="C194" s="10"/>
      <c r="D194" s="10"/>
      <c r="E194" s="10"/>
      <c r="F194" s="10"/>
      <c r="G194" s="9"/>
      <c r="H194" s="9"/>
      <c r="L194" s="10"/>
      <c r="M194" s="10"/>
      <c r="N194" s="10"/>
    </row>
    <row r="195" spans="1:14" s="11" customFormat="1" ht="12.75">
      <c r="A195" s="10"/>
      <c r="B195" s="10"/>
      <c r="C195" s="10"/>
      <c r="D195" s="10"/>
      <c r="E195" s="10"/>
      <c r="F195" s="10"/>
      <c r="G195" s="9"/>
      <c r="H195" s="9"/>
      <c r="L195" s="10"/>
      <c r="M195" s="10"/>
      <c r="N195" s="10"/>
    </row>
    <row r="196" spans="1:14" s="11" customFormat="1" ht="12.75">
      <c r="A196" s="10"/>
      <c r="B196" s="10"/>
      <c r="C196" s="10"/>
      <c r="D196" s="10"/>
      <c r="E196" s="10"/>
      <c r="F196" s="10"/>
      <c r="G196" s="9"/>
      <c r="H196" s="9"/>
      <c r="L196" s="10"/>
      <c r="M196" s="10"/>
      <c r="N196" s="10"/>
    </row>
    <row r="197" spans="1:14" s="11" customFormat="1" ht="12.75">
      <c r="A197" s="10"/>
      <c r="B197" s="10"/>
      <c r="C197" s="10"/>
      <c r="D197" s="10"/>
      <c r="E197" s="10"/>
      <c r="F197" s="10"/>
      <c r="G197" s="9"/>
      <c r="H197" s="9"/>
      <c r="L197" s="10"/>
      <c r="M197" s="10"/>
      <c r="N197" s="10"/>
    </row>
    <row r="198" spans="1:14" s="11" customFormat="1" ht="12.75">
      <c r="A198" s="10"/>
      <c r="B198" s="10"/>
      <c r="C198" s="10"/>
      <c r="D198" s="10"/>
      <c r="E198" s="10"/>
      <c r="F198" s="10"/>
      <c r="G198" s="9"/>
      <c r="H198" s="9"/>
      <c r="L198" s="10"/>
      <c r="M198" s="10"/>
      <c r="N198" s="10"/>
    </row>
    <row r="199" spans="1:14" s="11" customFormat="1" ht="12.75">
      <c r="A199" s="10"/>
      <c r="B199" s="10"/>
      <c r="C199" s="10"/>
      <c r="D199" s="10"/>
      <c r="E199" s="10"/>
      <c r="F199" s="10"/>
      <c r="G199" s="9"/>
      <c r="H199" s="9"/>
      <c r="L199" s="10"/>
      <c r="M199" s="10"/>
      <c r="N199" s="10"/>
    </row>
    <row r="200" spans="1:14" s="11" customFormat="1" ht="12.75">
      <c r="A200" s="10"/>
      <c r="B200" s="10"/>
      <c r="C200" s="10"/>
      <c r="D200" s="10"/>
      <c r="E200" s="10"/>
      <c r="F200" s="10"/>
      <c r="G200" s="9"/>
      <c r="H200" s="9"/>
      <c r="L200" s="10"/>
      <c r="M200" s="10"/>
      <c r="N200" s="10"/>
    </row>
    <row r="201" spans="1:14" s="11" customFormat="1" ht="12.75">
      <c r="A201" s="10"/>
      <c r="B201" s="10"/>
      <c r="C201" s="10"/>
      <c r="D201" s="10"/>
      <c r="E201" s="10"/>
      <c r="F201" s="10"/>
      <c r="G201" s="9"/>
      <c r="H201" s="9"/>
      <c r="L201" s="10"/>
      <c r="M201" s="10"/>
      <c r="N201" s="10"/>
    </row>
    <row r="202" spans="1:14" s="11" customFormat="1" ht="12.75">
      <c r="A202" s="10"/>
      <c r="B202" s="10"/>
      <c r="C202" s="10"/>
      <c r="D202" s="10"/>
      <c r="E202" s="10"/>
      <c r="F202" s="10"/>
      <c r="G202" s="9"/>
      <c r="H202" s="9"/>
      <c r="L202" s="10"/>
      <c r="M202" s="10"/>
      <c r="N202" s="10"/>
    </row>
    <row r="203" spans="1:14" s="11" customFormat="1" ht="12.75">
      <c r="A203" s="10"/>
      <c r="B203" s="10"/>
      <c r="C203" s="10"/>
      <c r="D203" s="10"/>
      <c r="E203" s="10"/>
      <c r="F203" s="10"/>
      <c r="G203" s="9"/>
      <c r="H203" s="9"/>
      <c r="L203" s="10"/>
      <c r="M203" s="10"/>
      <c r="N203" s="10"/>
    </row>
  </sheetData>
  <sheetProtection/>
  <mergeCells count="1">
    <mergeCell ref="B6:C6"/>
  </mergeCells>
  <printOptions/>
  <pageMargins left="0.7874015748031497" right="0.1968503937007874" top="0.7874015748031497" bottom="0.1968503937007874" header="0.5118110236220472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8"/>
  <sheetViews>
    <sheetView zoomScale="80" zoomScaleNormal="80" zoomScalePageLayoutView="0" workbookViewId="0" topLeftCell="A82">
      <selection activeCell="E2" sqref="E2:G5"/>
    </sheetView>
  </sheetViews>
  <sheetFormatPr defaultColWidth="9.00390625" defaultRowHeight="12.75"/>
  <cols>
    <col min="1" max="1" width="8.75390625" style="10" customWidth="1"/>
    <col min="2" max="2" width="10.375" style="10" customWidth="1"/>
    <col min="3" max="3" width="19.625" style="10" customWidth="1"/>
    <col min="4" max="4" width="52.75390625" style="10" customWidth="1"/>
    <col min="5" max="5" width="14.00390625" style="10" customWidth="1"/>
    <col min="6" max="6" width="14.625" style="0" customWidth="1"/>
    <col min="7" max="7" width="12.375" style="0" customWidth="1"/>
    <col min="9" max="10" width="8.25390625" style="11" customWidth="1"/>
    <col min="11" max="11" width="8.125" style="10" customWidth="1"/>
    <col min="12" max="12" width="10.125" style="10" customWidth="1"/>
    <col min="13" max="13" width="10.375" style="10" customWidth="1"/>
    <col min="14" max="14" width="10.00390625" style="10" customWidth="1"/>
    <col min="15" max="15" width="9.375" style="11" customWidth="1"/>
    <col min="16" max="16384" width="9.125" style="10" customWidth="1"/>
  </cols>
  <sheetData>
    <row r="1" spans="1:12" ht="27" customHeight="1">
      <c r="A1" s="48"/>
      <c r="B1" s="48"/>
      <c r="C1" s="46"/>
      <c r="D1" s="46"/>
      <c r="E1" s="45" t="s">
        <v>213</v>
      </c>
      <c r="F1" s="45"/>
      <c r="G1" s="46"/>
      <c r="L1" s="9"/>
    </row>
    <row r="2" spans="1:12" ht="15.75" customHeight="1">
      <c r="A2" s="48"/>
      <c r="B2" s="48"/>
      <c r="C2" s="46"/>
      <c r="D2" s="46"/>
      <c r="E2" s="224" t="s">
        <v>215</v>
      </c>
      <c r="F2" s="175"/>
      <c r="G2" s="10"/>
      <c r="K2" s="46"/>
      <c r="L2" s="9"/>
    </row>
    <row r="3" spans="1:12" ht="13.5" customHeight="1">
      <c r="A3" s="48"/>
      <c r="B3" s="48"/>
      <c r="C3" s="46"/>
      <c r="D3" s="46"/>
      <c r="E3" s="224" t="s">
        <v>216</v>
      </c>
      <c r="F3" s="175"/>
      <c r="G3" s="12"/>
      <c r="K3" s="46"/>
      <c r="L3" s="9"/>
    </row>
    <row r="4" spans="1:12" ht="12.75" customHeight="1">
      <c r="A4" s="48"/>
      <c r="B4" s="48"/>
      <c r="C4" s="46"/>
      <c r="D4" s="46"/>
      <c r="E4" s="224" t="s">
        <v>217</v>
      </c>
      <c r="F4" s="174"/>
      <c r="G4" s="16"/>
      <c r="K4" s="46"/>
      <c r="L4" s="9"/>
    </row>
    <row r="5" spans="1:12" ht="13.5" customHeight="1">
      <c r="A5" s="48"/>
      <c r="B5" s="48"/>
      <c r="C5" s="46"/>
      <c r="D5" s="46"/>
      <c r="E5" s="224" t="s">
        <v>605</v>
      </c>
      <c r="F5" s="174"/>
      <c r="G5" s="18"/>
      <c r="K5" s="46"/>
      <c r="L5" s="9"/>
    </row>
    <row r="6" spans="1:12" ht="12.75">
      <c r="A6" s="48"/>
      <c r="B6" s="49"/>
      <c r="C6" s="46"/>
      <c r="D6" s="315" t="s">
        <v>610</v>
      </c>
      <c r="E6"/>
      <c r="F6" s="11"/>
      <c r="G6" s="11"/>
      <c r="L6" s="9"/>
    </row>
    <row r="7" spans="1:7" ht="12.75">
      <c r="A7" s="48"/>
      <c r="B7" s="50"/>
      <c r="C7" s="51"/>
      <c r="D7" s="51" t="s">
        <v>606</v>
      </c>
      <c r="E7" s="52"/>
      <c r="F7" s="46"/>
      <c r="G7" s="46"/>
    </row>
    <row r="8" spans="1:7" ht="17.25" customHeight="1">
      <c r="A8" s="48"/>
      <c r="B8" s="50"/>
      <c r="C8" s="51"/>
      <c r="D8" s="51" t="s">
        <v>611</v>
      </c>
      <c r="E8" s="52"/>
      <c r="F8" s="48"/>
      <c r="G8" s="48"/>
    </row>
    <row r="9" spans="1:7" ht="21.75" customHeight="1">
      <c r="A9" s="53"/>
      <c r="B9" s="54" t="s">
        <v>612</v>
      </c>
      <c r="C9" s="55"/>
      <c r="D9" s="56"/>
      <c r="E9" s="56"/>
      <c r="F9" s="46"/>
      <c r="G9" s="56"/>
    </row>
    <row r="10" spans="1:7" ht="17.25" customHeight="1">
      <c r="A10" s="53"/>
      <c r="B10" s="54"/>
      <c r="C10" s="55"/>
      <c r="D10" s="56" t="s">
        <v>510</v>
      </c>
      <c r="E10" s="56"/>
      <c r="F10" s="46"/>
      <c r="G10" s="56"/>
    </row>
    <row r="11" spans="1:15" ht="18.75" customHeight="1">
      <c r="A11" s="57"/>
      <c r="B11" s="58"/>
      <c r="C11" s="46"/>
      <c r="D11" s="59"/>
      <c r="E11" s="46"/>
      <c r="F11" s="59" t="s">
        <v>4</v>
      </c>
      <c r="G11" s="47"/>
      <c r="I11" s="14"/>
      <c r="J11" s="14"/>
      <c r="O11" s="13"/>
    </row>
    <row r="12" spans="1:15" ht="46.5" customHeight="1">
      <c r="A12" s="85" t="s">
        <v>0</v>
      </c>
      <c r="B12" s="316" t="s">
        <v>16</v>
      </c>
      <c r="C12" s="316"/>
      <c r="D12" s="86" t="s">
        <v>1</v>
      </c>
      <c r="E12" s="60" t="s">
        <v>214</v>
      </c>
      <c r="F12" s="61" t="s">
        <v>212</v>
      </c>
      <c r="G12" s="62" t="s">
        <v>14</v>
      </c>
      <c r="I12" s="16"/>
      <c r="J12" s="16"/>
      <c r="N12" s="17"/>
      <c r="O12" s="69"/>
    </row>
    <row r="13" spans="1:15" ht="45" customHeight="1">
      <c r="A13" s="92"/>
      <c r="B13" s="93" t="s">
        <v>17</v>
      </c>
      <c r="C13" s="94" t="s">
        <v>18</v>
      </c>
      <c r="D13" s="247"/>
      <c r="E13" s="63" t="s">
        <v>211</v>
      </c>
      <c r="F13" s="36"/>
      <c r="G13" s="64" t="s">
        <v>411</v>
      </c>
      <c r="I13" s="18"/>
      <c r="J13" s="18"/>
      <c r="N13" s="18"/>
      <c r="O13" s="18"/>
    </row>
    <row r="14" spans="1:15" ht="29.25" customHeight="1">
      <c r="A14" s="1" t="s">
        <v>19</v>
      </c>
      <c r="B14" s="116"/>
      <c r="C14" s="120" t="s">
        <v>20</v>
      </c>
      <c r="D14" s="101" t="s">
        <v>369</v>
      </c>
      <c r="E14" s="312">
        <f>E15+E26+E28+E31+E36+E43+E47+E65</f>
        <v>9281</v>
      </c>
      <c r="F14" s="312">
        <f>F15+F26+F28+F31+F36+F43+F47+F65</f>
        <v>9149.554209999998</v>
      </c>
      <c r="G14" s="277">
        <f>F14/E14</f>
        <v>0.9858371091477209</v>
      </c>
      <c r="H14" s="37"/>
      <c r="I14" s="37"/>
      <c r="J14" s="248"/>
      <c r="K14" s="249"/>
      <c r="L14" s="250"/>
      <c r="M14" s="15"/>
      <c r="N14" s="37"/>
      <c r="O14" s="37"/>
    </row>
    <row r="15" spans="1:15" ht="19.5" customHeight="1">
      <c r="A15" s="103" t="s">
        <v>21</v>
      </c>
      <c r="B15" s="116"/>
      <c r="C15" s="120" t="s">
        <v>22</v>
      </c>
      <c r="D15" s="104" t="s">
        <v>23</v>
      </c>
      <c r="E15" s="105">
        <f>E16+E22+E25</f>
        <v>8560</v>
      </c>
      <c r="F15" s="105">
        <f>F16+F22+F25</f>
        <v>8410.01213</v>
      </c>
      <c r="G15" s="277">
        <f>F15/E15</f>
        <v>0.9824780525700934</v>
      </c>
      <c r="I15" s="21"/>
      <c r="J15" s="251"/>
      <c r="K15" s="249"/>
      <c r="L15" s="251"/>
      <c r="M15" s="15"/>
      <c r="N15" s="21"/>
      <c r="O15" s="21"/>
    </row>
    <row r="16" spans="1:15" ht="31.5" customHeight="1">
      <c r="A16" s="103" t="s">
        <v>24</v>
      </c>
      <c r="B16" s="100"/>
      <c r="C16" s="121" t="s">
        <v>25</v>
      </c>
      <c r="D16" s="104" t="s">
        <v>26</v>
      </c>
      <c r="E16" s="105">
        <f>E17+E18+E19+E20+E21</f>
        <v>4490</v>
      </c>
      <c r="F16" s="105">
        <f>F17+F18+F19+F20+F21</f>
        <v>4401.68274</v>
      </c>
      <c r="G16" s="277">
        <f>F16/E16</f>
        <v>0.9803302316258352</v>
      </c>
      <c r="I16" s="21"/>
      <c r="J16" s="252"/>
      <c r="K16" s="253"/>
      <c r="L16" s="250"/>
      <c r="M16" s="15"/>
      <c r="N16" s="21"/>
      <c r="O16" s="21"/>
    </row>
    <row r="17" spans="1:15" ht="27" customHeight="1">
      <c r="A17" s="2" t="s">
        <v>27</v>
      </c>
      <c r="B17" s="106">
        <v>182</v>
      </c>
      <c r="C17" s="117" t="s">
        <v>28</v>
      </c>
      <c r="D17" s="107" t="s">
        <v>29</v>
      </c>
      <c r="E17" s="109">
        <v>2300</v>
      </c>
      <c r="F17" s="109">
        <v>2261.10283</v>
      </c>
      <c r="G17" s="278">
        <f>F17/E17</f>
        <v>0.9830881869565217</v>
      </c>
      <c r="I17" s="283"/>
      <c r="J17" s="254"/>
      <c r="K17" s="255"/>
      <c r="L17" s="256"/>
      <c r="M17" s="15"/>
      <c r="N17" s="70"/>
      <c r="O17" s="70"/>
    </row>
    <row r="18" spans="1:15" ht="41.25" customHeight="1">
      <c r="A18" s="2" t="s">
        <v>30</v>
      </c>
      <c r="B18" s="106">
        <v>182</v>
      </c>
      <c r="C18" s="117" t="s">
        <v>31</v>
      </c>
      <c r="D18" s="107" t="s">
        <v>32</v>
      </c>
      <c r="E18" s="109">
        <v>0</v>
      </c>
      <c r="F18" s="109">
        <v>0.37199</v>
      </c>
      <c r="G18" s="278">
        <v>1</v>
      </c>
      <c r="I18" s="283"/>
      <c r="J18" s="257"/>
      <c r="K18" s="255"/>
      <c r="L18" s="256"/>
      <c r="M18" s="15"/>
      <c r="N18" s="70"/>
      <c r="O18" s="70"/>
    </row>
    <row r="19" spans="1:15" ht="41.25" customHeight="1">
      <c r="A19" s="2" t="s">
        <v>33</v>
      </c>
      <c r="B19" s="106">
        <v>182</v>
      </c>
      <c r="C19" s="117" t="s">
        <v>34</v>
      </c>
      <c r="D19" s="107" t="s">
        <v>35</v>
      </c>
      <c r="E19" s="109">
        <v>1200</v>
      </c>
      <c r="F19" s="109">
        <v>1148.0899</v>
      </c>
      <c r="G19" s="278">
        <f>F19/E19</f>
        <v>0.9567415833333333</v>
      </c>
      <c r="I19" s="283"/>
      <c r="J19" s="257"/>
      <c r="K19" s="255"/>
      <c r="L19" s="256"/>
      <c r="M19" s="15"/>
      <c r="N19" s="70"/>
      <c r="O19" s="70"/>
    </row>
    <row r="20" spans="1:15" ht="51" customHeight="1">
      <c r="A20" s="2" t="s">
        <v>36</v>
      </c>
      <c r="B20" s="106">
        <v>182</v>
      </c>
      <c r="C20" s="117" t="s">
        <v>37</v>
      </c>
      <c r="D20" s="107" t="s">
        <v>38</v>
      </c>
      <c r="E20" s="109">
        <v>0</v>
      </c>
      <c r="F20" s="109">
        <v>2.48256</v>
      </c>
      <c r="G20" s="278">
        <v>1</v>
      </c>
      <c r="I20" s="283"/>
      <c r="J20" s="257"/>
      <c r="K20" s="255"/>
      <c r="L20" s="256"/>
      <c r="M20" s="15"/>
      <c r="N20" s="70"/>
      <c r="O20" s="70"/>
    </row>
    <row r="21" spans="1:15" ht="31.5" customHeight="1">
      <c r="A21" s="2" t="s">
        <v>39</v>
      </c>
      <c r="B21" s="106">
        <v>182</v>
      </c>
      <c r="C21" s="117" t="s">
        <v>40</v>
      </c>
      <c r="D21" s="107" t="s">
        <v>41</v>
      </c>
      <c r="E21" s="109">
        <f>500+490</f>
        <v>990</v>
      </c>
      <c r="F21" s="109">
        <v>989.63546</v>
      </c>
      <c r="G21" s="278">
        <f>F21/E21</f>
        <v>0.9996317777777778</v>
      </c>
      <c r="I21" s="283"/>
      <c r="J21" s="257"/>
      <c r="K21" s="255"/>
      <c r="L21" s="256"/>
      <c r="M21" s="15"/>
      <c r="N21" s="70"/>
      <c r="O21" s="70"/>
    </row>
    <row r="22" spans="1:15" ht="30.75" customHeight="1">
      <c r="A22" s="103" t="s">
        <v>42</v>
      </c>
      <c r="B22" s="100"/>
      <c r="C22" s="120" t="s">
        <v>43</v>
      </c>
      <c r="D22" s="104" t="s">
        <v>44</v>
      </c>
      <c r="E22" s="105">
        <f>E23+E24</f>
        <v>4000</v>
      </c>
      <c r="F22" s="105">
        <f>F23+F24</f>
        <v>3930.70439</v>
      </c>
      <c r="G22" s="277">
        <f>F22/E22</f>
        <v>0.9826760975</v>
      </c>
      <c r="I22" s="21"/>
      <c r="J22" s="251"/>
      <c r="K22" s="253"/>
      <c r="L22" s="251"/>
      <c r="M22" s="15"/>
      <c r="N22" s="21"/>
      <c r="O22" s="21"/>
    </row>
    <row r="23" spans="1:15" ht="30.75" customHeight="1">
      <c r="A23" s="2" t="s">
        <v>45</v>
      </c>
      <c r="B23" s="106">
        <v>182</v>
      </c>
      <c r="C23" s="117" t="s">
        <v>46</v>
      </c>
      <c r="D23" s="107" t="s">
        <v>44</v>
      </c>
      <c r="E23" s="109">
        <v>4000</v>
      </c>
      <c r="F23" s="109">
        <v>3924.50924</v>
      </c>
      <c r="G23" s="278">
        <f>F23/E23</f>
        <v>0.98112731</v>
      </c>
      <c r="I23" s="283"/>
      <c r="J23" s="257"/>
      <c r="K23" s="255"/>
      <c r="L23" s="256"/>
      <c r="M23" s="15"/>
      <c r="N23" s="70"/>
      <c r="O23" s="70"/>
    </row>
    <row r="24" spans="1:15" ht="45" customHeight="1">
      <c r="A24" s="2" t="s">
        <v>47</v>
      </c>
      <c r="B24" s="106">
        <v>182</v>
      </c>
      <c r="C24" s="117" t="s">
        <v>48</v>
      </c>
      <c r="D24" s="107" t="s">
        <v>49</v>
      </c>
      <c r="E24" s="109">
        <v>0</v>
      </c>
      <c r="F24" s="109">
        <v>6.19515</v>
      </c>
      <c r="G24" s="278">
        <v>1</v>
      </c>
      <c r="I24" s="283"/>
      <c r="J24" s="257"/>
      <c r="K24" s="255"/>
      <c r="L24" s="256"/>
      <c r="M24" s="15"/>
      <c r="N24" s="70"/>
      <c r="O24" s="70"/>
    </row>
    <row r="25" spans="1:15" ht="38.25" customHeight="1">
      <c r="A25" s="103" t="s">
        <v>268</v>
      </c>
      <c r="B25" s="100">
        <v>182</v>
      </c>
      <c r="C25" s="120" t="s">
        <v>492</v>
      </c>
      <c r="D25" s="104" t="s">
        <v>372</v>
      </c>
      <c r="E25" s="113">
        <v>70</v>
      </c>
      <c r="F25" s="114">
        <v>77.625</v>
      </c>
      <c r="G25" s="277">
        <f>F25/E25</f>
        <v>1.1089285714285715</v>
      </c>
      <c r="I25" s="20"/>
      <c r="J25" s="251"/>
      <c r="K25" s="253"/>
      <c r="L25" s="251"/>
      <c r="M25" s="15"/>
      <c r="N25" s="20"/>
      <c r="O25" s="20"/>
    </row>
    <row r="26" spans="1:15" ht="26.25" customHeight="1">
      <c r="A26" s="103" t="s">
        <v>50</v>
      </c>
      <c r="B26" s="116"/>
      <c r="C26" s="120" t="s">
        <v>51</v>
      </c>
      <c r="D26" s="104" t="s">
        <v>52</v>
      </c>
      <c r="E26" s="113">
        <f>E27</f>
        <v>200</v>
      </c>
      <c r="F26" s="113">
        <f>F27</f>
        <v>222.35462</v>
      </c>
      <c r="G26" s="277">
        <f>F26/E26</f>
        <v>1.1117731</v>
      </c>
      <c r="I26" s="28"/>
      <c r="J26" s="251"/>
      <c r="K26" s="249"/>
      <c r="L26" s="251"/>
      <c r="M26" s="15"/>
      <c r="N26" s="70"/>
      <c r="O26" s="70"/>
    </row>
    <row r="27" spans="1:15" ht="66" customHeight="1">
      <c r="A27" s="3" t="s">
        <v>2</v>
      </c>
      <c r="B27" s="116">
        <v>182</v>
      </c>
      <c r="C27" s="117" t="s">
        <v>53</v>
      </c>
      <c r="D27" s="118" t="s">
        <v>412</v>
      </c>
      <c r="E27" s="109">
        <v>200</v>
      </c>
      <c r="F27" s="135">
        <v>222.35462</v>
      </c>
      <c r="G27" s="278">
        <f>F27/E27</f>
        <v>1.1117731</v>
      </c>
      <c r="I27" s="284"/>
      <c r="J27" s="258"/>
      <c r="K27" s="249"/>
      <c r="L27" s="256"/>
      <c r="M27" s="15"/>
      <c r="N27" s="20"/>
      <c r="O27" s="20"/>
    </row>
    <row r="28" spans="1:15" ht="48" customHeight="1">
      <c r="A28" s="103" t="s">
        <v>55</v>
      </c>
      <c r="B28" s="116"/>
      <c r="C28" s="120" t="s">
        <v>56</v>
      </c>
      <c r="D28" s="104" t="s">
        <v>57</v>
      </c>
      <c r="E28" s="114">
        <f aca="true" t="shared" si="0" ref="E28:F32">E29</f>
        <v>0</v>
      </c>
      <c r="F28" s="114">
        <f t="shared" si="0"/>
        <v>0</v>
      </c>
      <c r="G28" s="277">
        <v>0</v>
      </c>
      <c r="I28" s="20"/>
      <c r="J28" s="251"/>
      <c r="K28" s="249"/>
      <c r="L28" s="251"/>
      <c r="M28" s="15"/>
      <c r="N28" s="31"/>
      <c r="O28" s="31"/>
    </row>
    <row r="29" spans="1:15" ht="21.75" customHeight="1">
      <c r="A29" s="4" t="s">
        <v>58</v>
      </c>
      <c r="B29" s="116"/>
      <c r="C29" s="121" t="s">
        <v>59</v>
      </c>
      <c r="D29" s="112" t="s">
        <v>60</v>
      </c>
      <c r="E29" s="114">
        <f t="shared" si="0"/>
        <v>0</v>
      </c>
      <c r="F29" s="114">
        <f t="shared" si="0"/>
        <v>0</v>
      </c>
      <c r="G29" s="277">
        <v>0</v>
      </c>
      <c r="I29" s="20"/>
      <c r="J29" s="259"/>
      <c r="K29" s="249"/>
      <c r="L29" s="250"/>
      <c r="M29" s="15"/>
      <c r="N29" s="70"/>
      <c r="O29" s="70"/>
    </row>
    <row r="30" spans="1:15" ht="31.5" customHeight="1">
      <c r="A30" s="5" t="s">
        <v>61</v>
      </c>
      <c r="B30" s="116">
        <v>182</v>
      </c>
      <c r="C30" s="117" t="s">
        <v>62</v>
      </c>
      <c r="D30" s="118" t="s">
        <v>63</v>
      </c>
      <c r="E30" s="114">
        <f t="shared" si="0"/>
        <v>0</v>
      </c>
      <c r="F30" s="114">
        <f t="shared" si="0"/>
        <v>0</v>
      </c>
      <c r="G30" s="277">
        <v>0</v>
      </c>
      <c r="I30" s="20"/>
      <c r="J30" s="260"/>
      <c r="K30" s="249"/>
      <c r="L30" s="256"/>
      <c r="M30" s="15"/>
      <c r="N30" s="20"/>
      <c r="O30" s="20"/>
    </row>
    <row r="31" spans="1:15" ht="42" customHeight="1">
      <c r="A31" s="103" t="s">
        <v>64</v>
      </c>
      <c r="B31" s="116"/>
      <c r="C31" s="121" t="s">
        <v>65</v>
      </c>
      <c r="D31" s="104" t="s">
        <v>66</v>
      </c>
      <c r="E31" s="113">
        <f t="shared" si="0"/>
        <v>0</v>
      </c>
      <c r="F31" s="113">
        <f t="shared" si="0"/>
        <v>0</v>
      </c>
      <c r="G31" s="277">
        <v>0</v>
      </c>
      <c r="I31" s="28"/>
      <c r="J31" s="251"/>
      <c r="K31" s="249"/>
      <c r="L31" s="250"/>
      <c r="M31" s="15"/>
      <c r="N31" s="31"/>
      <c r="O31" s="31"/>
    </row>
    <row r="32" spans="1:15" ht="53.25" customHeight="1">
      <c r="A32" s="4" t="s">
        <v>67</v>
      </c>
      <c r="B32" s="116"/>
      <c r="C32" s="121" t="s">
        <v>68</v>
      </c>
      <c r="D32" s="112" t="s">
        <v>69</v>
      </c>
      <c r="E32" s="114">
        <f t="shared" si="0"/>
        <v>0</v>
      </c>
      <c r="F32" s="114">
        <f t="shared" si="0"/>
        <v>0</v>
      </c>
      <c r="G32" s="277">
        <v>0</v>
      </c>
      <c r="I32" s="20"/>
      <c r="J32" s="259"/>
      <c r="K32" s="249"/>
      <c r="L32" s="250"/>
      <c r="M32" s="15"/>
      <c r="N32" s="70"/>
      <c r="O32" s="70"/>
    </row>
    <row r="33" spans="1:15" ht="70.5" customHeight="1">
      <c r="A33" s="2" t="s">
        <v>70</v>
      </c>
      <c r="B33" s="116">
        <v>978</v>
      </c>
      <c r="C33" s="117" t="s">
        <v>71</v>
      </c>
      <c r="D33" s="118" t="s">
        <v>493</v>
      </c>
      <c r="E33" s="109">
        <v>0</v>
      </c>
      <c r="F33" s="109">
        <v>0</v>
      </c>
      <c r="G33" s="278">
        <v>0</v>
      </c>
      <c r="I33" s="283"/>
      <c r="J33" s="254"/>
      <c r="K33" s="249"/>
      <c r="L33" s="256"/>
      <c r="M33" s="15"/>
      <c r="N33" s="31"/>
      <c r="O33" s="31"/>
    </row>
    <row r="34" spans="1:15" ht="77.25" customHeight="1">
      <c r="A34" s="4" t="s">
        <v>72</v>
      </c>
      <c r="B34" s="116"/>
      <c r="C34" s="121" t="s">
        <v>73</v>
      </c>
      <c r="D34" s="123" t="s">
        <v>74</v>
      </c>
      <c r="E34" s="114">
        <f>E35</f>
        <v>0</v>
      </c>
      <c r="F34" s="114">
        <f>F35</f>
        <v>0</v>
      </c>
      <c r="G34" s="277">
        <v>0</v>
      </c>
      <c r="I34" s="20"/>
      <c r="J34" s="259"/>
      <c r="K34" s="249"/>
      <c r="L34" s="250"/>
      <c r="M34" s="15"/>
      <c r="N34" s="70"/>
      <c r="O34" s="70"/>
    </row>
    <row r="35" spans="1:15" ht="86.25" customHeight="1">
      <c r="A35" s="3" t="s">
        <v>75</v>
      </c>
      <c r="B35" s="116">
        <v>978</v>
      </c>
      <c r="C35" s="117" t="s">
        <v>9</v>
      </c>
      <c r="D35" s="279" t="s">
        <v>494</v>
      </c>
      <c r="E35" s="109">
        <v>0</v>
      </c>
      <c r="F35" s="109">
        <v>0</v>
      </c>
      <c r="G35" s="278">
        <v>0</v>
      </c>
      <c r="I35" s="283"/>
      <c r="J35" s="257"/>
      <c r="K35" s="249"/>
      <c r="L35" s="256"/>
      <c r="M35" s="15"/>
      <c r="N35" s="20"/>
      <c r="O35" s="20"/>
    </row>
    <row r="36" spans="1:15" ht="32.25" customHeight="1">
      <c r="A36" s="103" t="s">
        <v>77</v>
      </c>
      <c r="B36" s="116"/>
      <c r="C36" s="121" t="s">
        <v>78</v>
      </c>
      <c r="D36" s="104" t="s">
        <v>79</v>
      </c>
      <c r="E36" s="114">
        <f>E37+E39</f>
        <v>0</v>
      </c>
      <c r="F36" s="114">
        <f>F37+F39</f>
        <v>0</v>
      </c>
      <c r="G36" s="277">
        <v>0</v>
      </c>
      <c r="I36" s="20"/>
      <c r="J36" s="251"/>
      <c r="K36" s="249"/>
      <c r="L36" s="250"/>
      <c r="M36" s="15"/>
      <c r="N36" s="31"/>
      <c r="O36" s="31"/>
    </row>
    <row r="37" spans="1:15" ht="24.75" customHeight="1">
      <c r="A37" s="4" t="s">
        <v>80</v>
      </c>
      <c r="B37" s="116"/>
      <c r="C37" s="121" t="s">
        <v>81</v>
      </c>
      <c r="D37" s="112" t="s">
        <v>82</v>
      </c>
      <c r="E37" s="114">
        <f>E38</f>
        <v>0</v>
      </c>
      <c r="F37" s="114">
        <f>F38</f>
        <v>0</v>
      </c>
      <c r="G37" s="277">
        <v>0</v>
      </c>
      <c r="I37" s="20"/>
      <c r="J37" s="259"/>
      <c r="K37" s="249"/>
      <c r="L37" s="250"/>
      <c r="M37" s="15"/>
      <c r="N37" s="70"/>
      <c r="O37" s="70"/>
    </row>
    <row r="38" spans="1:15" ht="53.25" customHeight="1">
      <c r="A38" s="2" t="s">
        <v>83</v>
      </c>
      <c r="B38" s="116">
        <v>978</v>
      </c>
      <c r="C38" s="117" t="s">
        <v>84</v>
      </c>
      <c r="D38" s="124" t="s">
        <v>488</v>
      </c>
      <c r="E38" s="109">
        <v>0</v>
      </c>
      <c r="F38" s="109">
        <v>0</v>
      </c>
      <c r="G38" s="278">
        <v>0</v>
      </c>
      <c r="I38" s="283"/>
      <c r="J38" s="254"/>
      <c r="K38" s="249"/>
      <c r="L38" s="256"/>
      <c r="M38" s="15"/>
      <c r="N38" s="20"/>
      <c r="O38" s="20"/>
    </row>
    <row r="39" spans="1:15" ht="21.75" customHeight="1">
      <c r="A39" s="4" t="s">
        <v>86</v>
      </c>
      <c r="B39" s="116"/>
      <c r="C39" s="121" t="s">
        <v>87</v>
      </c>
      <c r="D39" s="112" t="s">
        <v>88</v>
      </c>
      <c r="E39" s="114">
        <f>E40</f>
        <v>0</v>
      </c>
      <c r="F39" s="114">
        <f>F40</f>
        <v>0</v>
      </c>
      <c r="G39" s="277">
        <v>0</v>
      </c>
      <c r="I39" s="20"/>
      <c r="J39" s="259"/>
      <c r="K39" s="249"/>
      <c r="L39" s="250"/>
      <c r="M39" s="15"/>
      <c r="N39" s="31"/>
      <c r="O39" s="31"/>
    </row>
    <row r="40" spans="1:15" ht="46.5" customHeight="1">
      <c r="A40" s="4" t="s">
        <v>89</v>
      </c>
      <c r="B40" s="116"/>
      <c r="C40" s="121" t="s">
        <v>90</v>
      </c>
      <c r="D40" s="125" t="s">
        <v>413</v>
      </c>
      <c r="E40" s="114">
        <f>E41+E42</f>
        <v>0</v>
      </c>
      <c r="F40" s="114">
        <f>F41+F42</f>
        <v>0</v>
      </c>
      <c r="G40" s="277">
        <v>0</v>
      </c>
      <c r="I40" s="20"/>
      <c r="J40" s="259"/>
      <c r="K40" s="249"/>
      <c r="L40" s="250"/>
      <c r="M40" s="15"/>
      <c r="N40" s="70"/>
      <c r="O40" s="70"/>
    </row>
    <row r="41" spans="1:15" ht="70.5" customHeight="1">
      <c r="A41" s="2" t="s">
        <v>92</v>
      </c>
      <c r="B41" s="116">
        <v>867</v>
      </c>
      <c r="C41" s="117" t="s">
        <v>93</v>
      </c>
      <c r="D41" s="118" t="s">
        <v>94</v>
      </c>
      <c r="E41" s="109">
        <v>0</v>
      </c>
      <c r="F41" s="109">
        <v>0</v>
      </c>
      <c r="G41" s="278">
        <v>0</v>
      </c>
      <c r="I41" s="283"/>
      <c r="J41" s="257"/>
      <c r="K41" s="249"/>
      <c r="L41" s="256"/>
      <c r="M41" s="15"/>
      <c r="N41" s="70"/>
      <c r="O41" s="70"/>
    </row>
    <row r="42" spans="1:15" ht="46.5" customHeight="1">
      <c r="A42" s="2" t="s">
        <v>95</v>
      </c>
      <c r="B42" s="116">
        <v>978</v>
      </c>
      <c r="C42" s="117" t="s">
        <v>96</v>
      </c>
      <c r="D42" s="124" t="s">
        <v>97</v>
      </c>
      <c r="E42" s="109">
        <v>0</v>
      </c>
      <c r="F42" s="109">
        <v>0</v>
      </c>
      <c r="G42" s="278">
        <v>0</v>
      </c>
      <c r="I42" s="283"/>
      <c r="J42" s="257"/>
      <c r="K42" s="249"/>
      <c r="L42" s="256"/>
      <c r="M42" s="15"/>
      <c r="N42" s="20"/>
      <c r="O42" s="20"/>
    </row>
    <row r="43" spans="1:15" ht="38.25" customHeight="1">
      <c r="A43" s="103" t="s">
        <v>98</v>
      </c>
      <c r="B43" s="116"/>
      <c r="C43" s="121" t="s">
        <v>99</v>
      </c>
      <c r="D43" s="104" t="s">
        <v>100</v>
      </c>
      <c r="E43" s="114">
        <f>E44</f>
        <v>0</v>
      </c>
      <c r="F43" s="114">
        <f>F44</f>
        <v>0</v>
      </c>
      <c r="G43" s="277">
        <v>0</v>
      </c>
      <c r="I43" s="20"/>
      <c r="J43" s="251"/>
      <c r="K43" s="249"/>
      <c r="L43" s="250"/>
      <c r="M43" s="15"/>
      <c r="N43" s="31"/>
      <c r="O43" s="31"/>
    </row>
    <row r="44" spans="1:15" ht="28.5" customHeight="1">
      <c r="A44" s="4" t="s">
        <v>101</v>
      </c>
      <c r="B44" s="116"/>
      <c r="C44" s="121" t="s">
        <v>102</v>
      </c>
      <c r="D44" s="112" t="s">
        <v>103</v>
      </c>
      <c r="E44" s="114">
        <v>0</v>
      </c>
      <c r="F44" s="114">
        <v>0</v>
      </c>
      <c r="G44" s="277">
        <v>0</v>
      </c>
      <c r="I44" s="20"/>
      <c r="J44" s="259"/>
      <c r="K44" s="249"/>
      <c r="L44" s="250"/>
      <c r="M44" s="15"/>
      <c r="N44" s="70"/>
      <c r="O44" s="70"/>
    </row>
    <row r="45" spans="1:15" ht="98.25" customHeight="1">
      <c r="A45" s="2" t="s">
        <v>104</v>
      </c>
      <c r="B45" s="116">
        <v>978</v>
      </c>
      <c r="C45" s="117" t="s">
        <v>495</v>
      </c>
      <c r="D45" s="107" t="s">
        <v>496</v>
      </c>
      <c r="E45" s="109">
        <v>0</v>
      </c>
      <c r="F45" s="109">
        <v>0</v>
      </c>
      <c r="G45" s="278">
        <v>0</v>
      </c>
      <c r="I45" s="283"/>
      <c r="J45" s="254"/>
      <c r="K45" s="249"/>
      <c r="L45" s="256"/>
      <c r="M45" s="15"/>
      <c r="N45" s="20"/>
      <c r="O45" s="20"/>
    </row>
    <row r="46" spans="1:15" ht="53.25" customHeight="1">
      <c r="A46" s="2" t="s">
        <v>497</v>
      </c>
      <c r="B46" s="116">
        <v>978</v>
      </c>
      <c r="C46" s="117" t="s">
        <v>105</v>
      </c>
      <c r="D46" s="107" t="s">
        <v>489</v>
      </c>
      <c r="E46" s="135">
        <v>0</v>
      </c>
      <c r="F46" s="135">
        <v>0</v>
      </c>
      <c r="G46" s="278">
        <v>0</v>
      </c>
      <c r="I46" s="284"/>
      <c r="J46" s="251"/>
      <c r="K46" s="249"/>
      <c r="L46" s="251"/>
      <c r="M46" s="15"/>
      <c r="N46" s="21"/>
      <c r="O46" s="21"/>
    </row>
    <row r="47" spans="1:15" ht="26.25" customHeight="1">
      <c r="A47" s="103" t="s">
        <v>107</v>
      </c>
      <c r="B47" s="116"/>
      <c r="C47" s="120" t="s">
        <v>108</v>
      </c>
      <c r="D47" s="104" t="s">
        <v>109</v>
      </c>
      <c r="E47" s="105">
        <f>E48+E51+E53+E55+E57</f>
        <v>521</v>
      </c>
      <c r="F47" s="105">
        <f>F48+F51+F53+F55+F57</f>
        <v>517.18746</v>
      </c>
      <c r="G47" s="277">
        <f>F47/E47</f>
        <v>0.9926822648752399</v>
      </c>
      <c r="I47" s="21"/>
      <c r="J47" s="251"/>
      <c r="K47" s="261"/>
      <c r="L47" s="251"/>
      <c r="M47" s="15"/>
      <c r="N47" s="70"/>
      <c r="O47" s="70"/>
    </row>
    <row r="48" spans="1:15" ht="77.25" customHeight="1">
      <c r="A48" s="103" t="s">
        <v>110</v>
      </c>
      <c r="B48" s="132" t="s">
        <v>111</v>
      </c>
      <c r="C48" s="120" t="s">
        <v>112</v>
      </c>
      <c r="D48" s="128" t="s">
        <v>113</v>
      </c>
      <c r="E48" s="113">
        <f>E49+E50</f>
        <v>360</v>
      </c>
      <c r="F48" s="113">
        <f>F49+F50</f>
        <v>359.18846</v>
      </c>
      <c r="G48" s="277">
        <f>F48/E48</f>
        <v>0.9977457222222222</v>
      </c>
      <c r="I48" s="28"/>
      <c r="J48" s="262"/>
      <c r="K48" s="256"/>
      <c r="L48" s="256"/>
      <c r="M48" s="15"/>
      <c r="N48" s="70"/>
      <c r="O48" s="70"/>
    </row>
    <row r="49" spans="1:15" ht="69" customHeight="1">
      <c r="A49" s="129" t="s">
        <v>114</v>
      </c>
      <c r="B49" s="130">
        <v>182</v>
      </c>
      <c r="C49" s="117" t="s">
        <v>112</v>
      </c>
      <c r="D49" s="107" t="s">
        <v>113</v>
      </c>
      <c r="E49" s="109">
        <v>360</v>
      </c>
      <c r="F49" s="135">
        <v>359.18846</v>
      </c>
      <c r="G49" s="278">
        <f>F49/E49</f>
        <v>0.9977457222222222</v>
      </c>
      <c r="I49" s="284"/>
      <c r="J49" s="262"/>
      <c r="K49" s="256"/>
      <c r="L49" s="256"/>
      <c r="M49" s="15"/>
      <c r="N49" s="20"/>
      <c r="O49" s="20"/>
    </row>
    <row r="50" spans="1:15" ht="65.25" customHeight="1">
      <c r="A50" s="129" t="s">
        <v>115</v>
      </c>
      <c r="B50" s="130">
        <v>188</v>
      </c>
      <c r="C50" s="117" t="s">
        <v>112</v>
      </c>
      <c r="D50" s="107" t="s">
        <v>113</v>
      </c>
      <c r="E50" s="135">
        <v>0</v>
      </c>
      <c r="F50" s="109">
        <v>0</v>
      </c>
      <c r="G50" s="278">
        <v>0</v>
      </c>
      <c r="I50" s="283"/>
      <c r="J50" s="251"/>
      <c r="K50" s="249"/>
      <c r="L50" s="251"/>
      <c r="M50" s="15"/>
      <c r="N50" s="70"/>
      <c r="O50" s="70"/>
    </row>
    <row r="51" spans="1:15" ht="62.25" customHeight="1">
      <c r="A51" s="103" t="s">
        <v>116</v>
      </c>
      <c r="B51" s="116"/>
      <c r="C51" s="120" t="s">
        <v>117</v>
      </c>
      <c r="D51" s="104" t="s">
        <v>118</v>
      </c>
      <c r="E51" s="113">
        <v>0</v>
      </c>
      <c r="F51" s="113">
        <v>0</v>
      </c>
      <c r="G51" s="277">
        <v>0</v>
      </c>
      <c r="I51" s="28"/>
      <c r="J51" s="257"/>
      <c r="K51" s="249"/>
      <c r="L51" s="256"/>
      <c r="M51" s="15"/>
      <c r="N51" s="20"/>
      <c r="O51" s="20"/>
    </row>
    <row r="52" spans="1:15" ht="57.75" customHeight="1">
      <c r="A52" s="2" t="s">
        <v>119</v>
      </c>
      <c r="B52" s="116">
        <v>182</v>
      </c>
      <c r="C52" s="117" t="s">
        <v>120</v>
      </c>
      <c r="D52" s="107" t="s">
        <v>498</v>
      </c>
      <c r="E52" s="109">
        <f>E53</f>
        <v>0</v>
      </c>
      <c r="F52" s="109">
        <f>F53</f>
        <v>0</v>
      </c>
      <c r="G52" s="278">
        <v>0</v>
      </c>
      <c r="I52" s="283"/>
      <c r="J52" s="251"/>
      <c r="K52" s="249"/>
      <c r="L52" s="251"/>
      <c r="M52" s="15"/>
      <c r="N52" s="70"/>
      <c r="O52" s="70"/>
    </row>
    <row r="53" spans="1:15" ht="60.75" customHeight="1">
      <c r="A53" s="103" t="s">
        <v>122</v>
      </c>
      <c r="B53" s="116"/>
      <c r="C53" s="120" t="s">
        <v>123</v>
      </c>
      <c r="D53" s="104" t="s">
        <v>124</v>
      </c>
      <c r="E53" s="113">
        <v>0</v>
      </c>
      <c r="F53" s="113">
        <v>0</v>
      </c>
      <c r="G53" s="277">
        <v>0</v>
      </c>
      <c r="I53" s="28"/>
      <c r="J53" s="257"/>
      <c r="K53" s="263"/>
      <c r="L53" s="256"/>
      <c r="M53" s="15"/>
      <c r="N53" s="20"/>
      <c r="O53" s="20"/>
    </row>
    <row r="54" spans="1:15" ht="64.5" customHeight="1">
      <c r="A54" s="3" t="s">
        <v>125</v>
      </c>
      <c r="B54" s="132" t="s">
        <v>126</v>
      </c>
      <c r="C54" s="117" t="s">
        <v>127</v>
      </c>
      <c r="D54" s="107" t="s">
        <v>499</v>
      </c>
      <c r="E54" s="135">
        <f>E55</f>
        <v>0</v>
      </c>
      <c r="F54" s="135">
        <f>F55</f>
        <v>0</v>
      </c>
      <c r="G54" s="278">
        <v>0</v>
      </c>
      <c r="I54" s="284"/>
      <c r="J54" s="251"/>
      <c r="K54" s="249"/>
      <c r="L54" s="251"/>
      <c r="M54" s="15"/>
      <c r="N54" s="70"/>
      <c r="O54" s="70"/>
    </row>
    <row r="55" spans="1:15" ht="58.5" customHeight="1">
      <c r="A55" s="103" t="s">
        <v>129</v>
      </c>
      <c r="B55" s="116"/>
      <c r="C55" s="120" t="s">
        <v>130</v>
      </c>
      <c r="D55" s="104" t="s">
        <v>131</v>
      </c>
      <c r="E55" s="113">
        <v>0</v>
      </c>
      <c r="F55" s="113">
        <v>0</v>
      </c>
      <c r="G55" s="277">
        <v>0</v>
      </c>
      <c r="I55" s="28"/>
      <c r="J55" s="257"/>
      <c r="K55" s="249"/>
      <c r="L55" s="256"/>
      <c r="M55" s="15"/>
      <c r="N55" s="20"/>
      <c r="O55" s="20"/>
    </row>
    <row r="56" spans="1:15" ht="72.75" customHeight="1">
      <c r="A56" s="3" t="s">
        <v>500</v>
      </c>
      <c r="B56" s="133">
        <v>874</v>
      </c>
      <c r="C56" s="117" t="s">
        <v>133</v>
      </c>
      <c r="D56" s="134" t="s">
        <v>501</v>
      </c>
      <c r="E56" s="135">
        <v>0</v>
      </c>
      <c r="F56" s="135">
        <v>0</v>
      </c>
      <c r="G56" s="278">
        <v>0</v>
      </c>
      <c r="I56" s="284"/>
      <c r="J56" s="251"/>
      <c r="K56" s="249"/>
      <c r="L56" s="251"/>
      <c r="M56" s="15"/>
      <c r="N56" s="20"/>
      <c r="O56" s="20"/>
    </row>
    <row r="57" spans="1:15" ht="51.75" customHeight="1">
      <c r="A57" s="103" t="s">
        <v>135</v>
      </c>
      <c r="B57" s="116"/>
      <c r="C57" s="120" t="s">
        <v>136</v>
      </c>
      <c r="D57" s="104" t="s">
        <v>137</v>
      </c>
      <c r="E57" s="114">
        <f>E58</f>
        <v>161</v>
      </c>
      <c r="F57" s="114">
        <f>F58</f>
        <v>157.999</v>
      </c>
      <c r="G57" s="277">
        <f aca="true" t="shared" si="1" ref="G57:G62">F57/E57</f>
        <v>0.9813602484472049</v>
      </c>
      <c r="I57" s="20"/>
      <c r="J57" s="251"/>
      <c r="K57" s="249"/>
      <c r="L57" s="251"/>
      <c r="M57" s="15"/>
      <c r="N57" s="26"/>
      <c r="O57" s="26"/>
    </row>
    <row r="58" spans="1:15" ht="73.5" customHeight="1">
      <c r="A58" s="103" t="s">
        <v>138</v>
      </c>
      <c r="B58" s="116"/>
      <c r="C58" s="120" t="s">
        <v>139</v>
      </c>
      <c r="D58" s="104" t="s">
        <v>414</v>
      </c>
      <c r="E58" s="136">
        <f>E59+E64</f>
        <v>161</v>
      </c>
      <c r="F58" s="136">
        <f>F59+F64</f>
        <v>157.999</v>
      </c>
      <c r="G58" s="277">
        <f t="shared" si="1"/>
        <v>0.9813602484472049</v>
      </c>
      <c r="I58" s="26"/>
      <c r="J58" s="259"/>
      <c r="K58" s="261"/>
      <c r="L58" s="250"/>
      <c r="M58" s="15"/>
      <c r="N58" s="70"/>
      <c r="O58" s="70"/>
    </row>
    <row r="59" spans="1:15" ht="58.5" customHeight="1">
      <c r="A59" s="6" t="s">
        <v>141</v>
      </c>
      <c r="B59" s="137" t="s">
        <v>502</v>
      </c>
      <c r="C59" s="121" t="s">
        <v>143</v>
      </c>
      <c r="D59" s="138" t="s">
        <v>144</v>
      </c>
      <c r="E59" s="113">
        <f>SUM(E60:E63)</f>
        <v>133</v>
      </c>
      <c r="F59" s="113">
        <f>SUM(F60:F63)</f>
        <v>130.987</v>
      </c>
      <c r="G59" s="277">
        <f t="shared" si="1"/>
        <v>0.9848646616541353</v>
      </c>
      <c r="I59" s="28"/>
      <c r="J59" s="257"/>
      <c r="K59" s="256"/>
      <c r="L59" s="256"/>
      <c r="M59" s="15"/>
      <c r="N59" s="70"/>
      <c r="O59" s="70"/>
    </row>
    <row r="60" spans="1:15" ht="56.25" customHeight="1">
      <c r="A60" s="3" t="s">
        <v>145</v>
      </c>
      <c r="B60" s="139" t="s">
        <v>146</v>
      </c>
      <c r="C60" s="117" t="s">
        <v>143</v>
      </c>
      <c r="D60" s="118" t="s">
        <v>144</v>
      </c>
      <c r="E60" s="109">
        <v>40</v>
      </c>
      <c r="F60" s="109">
        <v>40</v>
      </c>
      <c r="G60" s="278">
        <f t="shared" si="1"/>
        <v>1</v>
      </c>
      <c r="I60" s="283"/>
      <c r="J60" s="257"/>
      <c r="K60" s="256"/>
      <c r="L60" s="256"/>
      <c r="M60" s="15"/>
      <c r="N60" s="70"/>
      <c r="O60" s="70"/>
    </row>
    <row r="61" spans="1:15" ht="55.5" customHeight="1">
      <c r="A61" s="3" t="s">
        <v>147</v>
      </c>
      <c r="B61" s="139" t="s">
        <v>148</v>
      </c>
      <c r="C61" s="117" t="s">
        <v>143</v>
      </c>
      <c r="D61" s="118" t="s">
        <v>144</v>
      </c>
      <c r="E61" s="109">
        <v>48</v>
      </c>
      <c r="F61" s="109">
        <v>46</v>
      </c>
      <c r="G61" s="278">
        <f t="shared" si="1"/>
        <v>0.9583333333333334</v>
      </c>
      <c r="I61" s="283"/>
      <c r="J61" s="257"/>
      <c r="K61" s="256"/>
      <c r="L61" s="256"/>
      <c r="M61" s="15"/>
      <c r="N61" s="70"/>
      <c r="O61" s="70"/>
    </row>
    <row r="62" spans="1:15" ht="58.5" customHeight="1">
      <c r="A62" s="3" t="s">
        <v>149</v>
      </c>
      <c r="B62" s="139" t="s">
        <v>150</v>
      </c>
      <c r="C62" s="117" t="s">
        <v>143</v>
      </c>
      <c r="D62" s="118" t="s">
        <v>144</v>
      </c>
      <c r="E62" s="109">
        <v>45</v>
      </c>
      <c r="F62" s="109">
        <f>44.987</f>
        <v>44.987</v>
      </c>
      <c r="G62" s="278">
        <f t="shared" si="1"/>
        <v>0.9997111111111111</v>
      </c>
      <c r="I62" s="283"/>
      <c r="J62" s="257"/>
      <c r="K62" s="256"/>
      <c r="L62" s="256"/>
      <c r="M62" s="15"/>
      <c r="N62" s="28"/>
      <c r="O62" s="28"/>
    </row>
    <row r="63" spans="1:15" ht="64.5" customHeight="1">
      <c r="A63" s="3" t="s">
        <v>151</v>
      </c>
      <c r="B63" s="139" t="s">
        <v>503</v>
      </c>
      <c r="C63" s="117" t="s">
        <v>143</v>
      </c>
      <c r="D63" s="118" t="s">
        <v>144</v>
      </c>
      <c r="E63" s="109">
        <v>0</v>
      </c>
      <c r="F63" s="109">
        <v>0</v>
      </c>
      <c r="G63" s="278">
        <v>0</v>
      </c>
      <c r="I63" s="283"/>
      <c r="J63" s="259"/>
      <c r="K63" s="250"/>
      <c r="L63" s="250"/>
      <c r="M63" s="15"/>
      <c r="N63" s="20"/>
      <c r="O63" s="20"/>
    </row>
    <row r="64" spans="1:15" ht="61.5" customHeight="1">
      <c r="A64" s="6" t="s">
        <v>153</v>
      </c>
      <c r="B64" s="137" t="s">
        <v>150</v>
      </c>
      <c r="C64" s="121" t="s">
        <v>154</v>
      </c>
      <c r="D64" s="138" t="s">
        <v>155</v>
      </c>
      <c r="E64" s="114">
        <v>28</v>
      </c>
      <c r="F64" s="114">
        <v>27.012</v>
      </c>
      <c r="G64" s="277">
        <f>F64/E64</f>
        <v>0.9647142857142857</v>
      </c>
      <c r="I64" s="20"/>
      <c r="J64" s="251"/>
      <c r="K64" s="249"/>
      <c r="L64" s="251"/>
      <c r="M64" s="15"/>
      <c r="N64" s="20"/>
      <c r="O64" s="20"/>
    </row>
    <row r="65" spans="1:15" ht="26.25" customHeight="1">
      <c r="A65" s="103" t="s">
        <v>156</v>
      </c>
      <c r="B65" s="116"/>
      <c r="C65" s="120" t="s">
        <v>157</v>
      </c>
      <c r="D65" s="104" t="s">
        <v>158</v>
      </c>
      <c r="E65" s="113">
        <f>E66</f>
        <v>0</v>
      </c>
      <c r="F65" s="113">
        <f>F66</f>
        <v>0</v>
      </c>
      <c r="G65" s="277">
        <v>0</v>
      </c>
      <c r="I65" s="28"/>
      <c r="J65" s="251"/>
      <c r="K65" s="249"/>
      <c r="L65" s="251"/>
      <c r="M65" s="15"/>
      <c r="N65" s="70"/>
      <c r="O65" s="70"/>
    </row>
    <row r="66" spans="1:15" ht="40.5" customHeight="1">
      <c r="A66" s="103" t="s">
        <v>159</v>
      </c>
      <c r="B66" s="116"/>
      <c r="C66" s="120" t="s">
        <v>160</v>
      </c>
      <c r="D66" s="104" t="s">
        <v>161</v>
      </c>
      <c r="E66" s="109">
        <v>0</v>
      </c>
      <c r="F66" s="109">
        <v>0</v>
      </c>
      <c r="G66" s="278">
        <v>0</v>
      </c>
      <c r="I66" s="283"/>
      <c r="J66" s="264"/>
      <c r="K66" s="260"/>
      <c r="L66" s="259"/>
      <c r="M66" s="15"/>
      <c r="N66" s="20"/>
      <c r="O66" s="20"/>
    </row>
    <row r="67" spans="1:15" ht="41.25" customHeight="1">
      <c r="A67" s="4" t="s">
        <v>162</v>
      </c>
      <c r="B67" s="234">
        <v>978</v>
      </c>
      <c r="C67" s="7" t="s">
        <v>163</v>
      </c>
      <c r="D67" s="118" t="s">
        <v>504</v>
      </c>
      <c r="E67" s="113">
        <f>E68</f>
        <v>0</v>
      </c>
      <c r="F67" s="113">
        <f>F68</f>
        <v>0</v>
      </c>
      <c r="G67" s="277">
        <v>0</v>
      </c>
      <c r="I67" s="28"/>
      <c r="J67" s="251"/>
      <c r="K67" s="249"/>
      <c r="L67" s="251"/>
      <c r="M67" s="15"/>
      <c r="N67" s="70"/>
      <c r="O67" s="70"/>
    </row>
    <row r="68" spans="1:15" ht="20.25" customHeight="1">
      <c r="A68" s="103" t="s">
        <v>165</v>
      </c>
      <c r="B68" s="116"/>
      <c r="C68" s="120" t="s">
        <v>166</v>
      </c>
      <c r="D68" s="104" t="s">
        <v>167</v>
      </c>
      <c r="E68" s="113">
        <v>0</v>
      </c>
      <c r="F68" s="113">
        <v>0</v>
      </c>
      <c r="G68" s="277">
        <v>0</v>
      </c>
      <c r="I68" s="28"/>
      <c r="J68" s="264"/>
      <c r="K68" s="249"/>
      <c r="L68" s="256"/>
      <c r="M68" s="15"/>
      <c r="N68" s="20"/>
      <c r="O68" s="20"/>
    </row>
    <row r="69" spans="1:15" ht="37.5" customHeight="1">
      <c r="A69" s="4" t="s">
        <v>168</v>
      </c>
      <c r="B69" s="116">
        <v>978</v>
      </c>
      <c r="C69" s="117" t="s">
        <v>169</v>
      </c>
      <c r="D69" s="107" t="s">
        <v>490</v>
      </c>
      <c r="E69" s="109">
        <v>0</v>
      </c>
      <c r="F69" s="109">
        <v>0</v>
      </c>
      <c r="G69" s="278">
        <v>0</v>
      </c>
      <c r="I69" s="283"/>
      <c r="J69" s="265"/>
      <c r="K69" s="253"/>
      <c r="L69" s="251"/>
      <c r="M69" s="15"/>
      <c r="N69" s="20"/>
      <c r="O69" s="20"/>
    </row>
    <row r="70" spans="1:15" ht="23.25" customHeight="1">
      <c r="A70" s="140" t="s">
        <v>171</v>
      </c>
      <c r="B70" s="100"/>
      <c r="C70" s="120" t="s">
        <v>172</v>
      </c>
      <c r="D70" s="101" t="s">
        <v>173</v>
      </c>
      <c r="E70" s="114">
        <f>E71+E83+E85</f>
        <v>750.7</v>
      </c>
      <c r="F70" s="114">
        <f>F71+F83+F85</f>
        <v>750.7</v>
      </c>
      <c r="G70" s="277">
        <f>F70/E70</f>
        <v>1</v>
      </c>
      <c r="I70" s="20"/>
      <c r="J70" s="251"/>
      <c r="K70" s="253"/>
      <c r="L70" s="251"/>
      <c r="M70" s="15"/>
      <c r="N70" s="20"/>
      <c r="O70" s="20"/>
    </row>
    <row r="71" spans="1:15" ht="42" customHeight="1">
      <c r="A71" s="103" t="s">
        <v>21</v>
      </c>
      <c r="B71" s="100"/>
      <c r="C71" s="120" t="s">
        <v>174</v>
      </c>
      <c r="D71" s="104" t="s">
        <v>175</v>
      </c>
      <c r="E71" s="114">
        <f>E72+E74+E76</f>
        <v>750.7</v>
      </c>
      <c r="F71" s="114">
        <f>F72+F74+F76</f>
        <v>750.7</v>
      </c>
      <c r="G71" s="277">
        <f>F71/E71</f>
        <v>1</v>
      </c>
      <c r="I71" s="20"/>
      <c r="J71" s="251"/>
      <c r="K71" s="253"/>
      <c r="L71" s="251"/>
      <c r="M71" s="15"/>
      <c r="N71" s="70"/>
      <c r="O71" s="70"/>
    </row>
    <row r="72" spans="1:15" ht="29.25" customHeight="1">
      <c r="A72" s="141" t="s">
        <v>5</v>
      </c>
      <c r="B72" s="100"/>
      <c r="C72" s="120" t="s">
        <v>176</v>
      </c>
      <c r="D72" s="104" t="s">
        <v>177</v>
      </c>
      <c r="E72" s="113">
        <f aca="true" t="shared" si="2" ref="E72:F74">E73</f>
        <v>0</v>
      </c>
      <c r="F72" s="113">
        <f t="shared" si="2"/>
        <v>0</v>
      </c>
      <c r="G72" s="277">
        <v>0</v>
      </c>
      <c r="I72" s="28"/>
      <c r="J72" s="257"/>
      <c r="K72" s="249"/>
      <c r="L72" s="256"/>
      <c r="M72" s="15"/>
      <c r="N72" s="20"/>
      <c r="O72" s="20"/>
    </row>
    <row r="73" spans="1:15" ht="42" customHeight="1">
      <c r="A73" s="3" t="s">
        <v>178</v>
      </c>
      <c r="B73" s="116">
        <v>978</v>
      </c>
      <c r="C73" s="117" t="s">
        <v>179</v>
      </c>
      <c r="D73" s="107" t="s">
        <v>505</v>
      </c>
      <c r="E73" s="135">
        <f t="shared" si="2"/>
        <v>0</v>
      </c>
      <c r="F73" s="135">
        <f t="shared" si="2"/>
        <v>0</v>
      </c>
      <c r="G73" s="278">
        <v>0</v>
      </c>
      <c r="I73" s="284"/>
      <c r="J73" s="251"/>
      <c r="K73" s="249"/>
      <c r="L73" s="251"/>
      <c r="M73" s="15"/>
      <c r="N73" s="70"/>
      <c r="O73" s="70"/>
    </row>
    <row r="74" spans="1:15" ht="45.75" customHeight="1">
      <c r="A74" s="103" t="s">
        <v>181</v>
      </c>
      <c r="B74" s="116"/>
      <c r="C74" s="120" t="s">
        <v>182</v>
      </c>
      <c r="D74" s="104" t="s">
        <v>183</v>
      </c>
      <c r="E74" s="109">
        <f t="shared" si="2"/>
        <v>0</v>
      </c>
      <c r="F74" s="109">
        <f t="shared" si="2"/>
        <v>0</v>
      </c>
      <c r="G74" s="278">
        <v>0</v>
      </c>
      <c r="I74" s="283"/>
      <c r="J74" s="259"/>
      <c r="K74" s="249"/>
      <c r="L74" s="250"/>
      <c r="M74" s="15"/>
      <c r="N74" s="20"/>
      <c r="O74" s="20"/>
    </row>
    <row r="75" spans="1:15" ht="45.75" customHeight="1">
      <c r="A75" s="4" t="s">
        <v>45</v>
      </c>
      <c r="B75" s="116">
        <v>978</v>
      </c>
      <c r="C75" s="121" t="s">
        <v>184</v>
      </c>
      <c r="D75" s="107" t="s">
        <v>491</v>
      </c>
      <c r="E75" s="135">
        <v>0</v>
      </c>
      <c r="F75" s="135">
        <v>0</v>
      </c>
      <c r="G75" s="278">
        <v>0</v>
      </c>
      <c r="I75" s="284"/>
      <c r="J75" s="251"/>
      <c r="K75" s="249"/>
      <c r="L75" s="251"/>
      <c r="M75" s="15"/>
      <c r="N75" s="31"/>
      <c r="O75" s="31"/>
    </row>
    <row r="76" spans="1:15" ht="37.5" customHeight="1">
      <c r="A76" s="103" t="s">
        <v>186</v>
      </c>
      <c r="B76" s="116"/>
      <c r="C76" s="120" t="s">
        <v>187</v>
      </c>
      <c r="D76" s="104" t="s">
        <v>188</v>
      </c>
      <c r="E76" s="114">
        <f>E77+E80</f>
        <v>750.7</v>
      </c>
      <c r="F76" s="114">
        <f>F77+F80</f>
        <v>750.7</v>
      </c>
      <c r="G76" s="277">
        <f>F76/E76</f>
        <v>1</v>
      </c>
      <c r="I76" s="20"/>
      <c r="J76" s="250"/>
      <c r="K76" s="266"/>
      <c r="L76" s="250"/>
      <c r="M76" s="15"/>
      <c r="N76" s="70"/>
      <c r="O76" s="70"/>
    </row>
    <row r="77" spans="1:15" ht="75.75" customHeight="1">
      <c r="A77" s="142" t="s">
        <v>189</v>
      </c>
      <c r="B77" s="144"/>
      <c r="C77" s="121" t="s">
        <v>6</v>
      </c>
      <c r="D77" s="104" t="s">
        <v>506</v>
      </c>
      <c r="E77" s="109">
        <f>E78+E79</f>
        <v>310.3</v>
      </c>
      <c r="F77" s="109">
        <f>F78+F79</f>
        <v>310.3</v>
      </c>
      <c r="G77" s="278">
        <f>F77/E77</f>
        <v>1</v>
      </c>
      <c r="I77" s="283"/>
      <c r="J77" s="257"/>
      <c r="K77" s="249"/>
      <c r="L77" s="250"/>
      <c r="M77" s="15"/>
      <c r="N77" s="70"/>
      <c r="O77" s="70"/>
    </row>
    <row r="78" spans="1:15" ht="75.75" customHeight="1">
      <c r="A78" s="3" t="s">
        <v>191</v>
      </c>
      <c r="B78" s="116">
        <v>978</v>
      </c>
      <c r="C78" s="121" t="s">
        <v>11</v>
      </c>
      <c r="D78" s="107" t="s">
        <v>12</v>
      </c>
      <c r="E78" s="109">
        <f>264.3+46</f>
        <v>310.3</v>
      </c>
      <c r="F78" s="109">
        <f>264.3+46</f>
        <v>310.3</v>
      </c>
      <c r="G78" s="278">
        <f>F78/E78</f>
        <v>1</v>
      </c>
      <c r="I78" s="285"/>
      <c r="J78" s="257"/>
      <c r="K78" s="249"/>
      <c r="L78" s="250"/>
      <c r="M78" s="15"/>
      <c r="N78" s="31"/>
      <c r="O78" s="31"/>
    </row>
    <row r="79" spans="1:15" ht="96" customHeight="1">
      <c r="A79" s="3" t="s">
        <v>192</v>
      </c>
      <c r="B79" s="116">
        <v>978</v>
      </c>
      <c r="C79" s="121" t="s">
        <v>193</v>
      </c>
      <c r="D79" s="134" t="s">
        <v>13</v>
      </c>
      <c r="E79" s="135">
        <v>0</v>
      </c>
      <c r="F79" s="135">
        <v>0</v>
      </c>
      <c r="G79" s="278">
        <v>0</v>
      </c>
      <c r="I79" s="25"/>
      <c r="J79" s="250"/>
      <c r="K79" s="266"/>
      <c r="L79" s="250"/>
      <c r="M79" s="15"/>
      <c r="N79" s="70"/>
      <c r="O79" s="70"/>
    </row>
    <row r="80" spans="1:15" ht="66.75" customHeight="1">
      <c r="A80" s="142" t="s">
        <v>194</v>
      </c>
      <c r="B80" s="75"/>
      <c r="C80" s="121" t="s">
        <v>195</v>
      </c>
      <c r="D80" s="112" t="s">
        <v>507</v>
      </c>
      <c r="E80" s="113">
        <f>E81+E82</f>
        <v>440.40000000000003</v>
      </c>
      <c r="F80" s="113">
        <f>F81+F82</f>
        <v>440.40000000000003</v>
      </c>
      <c r="G80" s="277">
        <f aca="true" t="shared" si="3" ref="G80:G87">F80/E80</f>
        <v>1</v>
      </c>
      <c r="I80" s="28"/>
      <c r="J80" s="257"/>
      <c r="K80" s="249"/>
      <c r="L80" s="256"/>
      <c r="M80" s="15"/>
      <c r="N80" s="70"/>
      <c r="O80" s="70"/>
    </row>
    <row r="81" spans="1:15" ht="41.25" customHeight="1">
      <c r="A81" s="3" t="s">
        <v>197</v>
      </c>
      <c r="B81" s="116">
        <v>978</v>
      </c>
      <c r="C81" s="117" t="s">
        <v>7</v>
      </c>
      <c r="D81" s="107" t="s">
        <v>198</v>
      </c>
      <c r="E81" s="109">
        <v>285.6</v>
      </c>
      <c r="F81" s="109">
        <v>285.6</v>
      </c>
      <c r="G81" s="278">
        <f t="shared" si="3"/>
        <v>1</v>
      </c>
      <c r="I81" s="285"/>
      <c r="J81" s="257"/>
      <c r="K81" s="249"/>
      <c r="L81" s="256"/>
      <c r="M81" s="15"/>
      <c r="N81" s="20"/>
      <c r="O81" s="20"/>
    </row>
    <row r="82" spans="1:15" ht="45" customHeight="1">
      <c r="A82" s="3" t="s">
        <v>199</v>
      </c>
      <c r="B82" s="116">
        <v>978</v>
      </c>
      <c r="C82" s="117" t="s">
        <v>10</v>
      </c>
      <c r="D82" s="107" t="s">
        <v>200</v>
      </c>
      <c r="E82" s="313">
        <v>154.8</v>
      </c>
      <c r="F82" s="313">
        <v>154.8</v>
      </c>
      <c r="G82" s="278">
        <f t="shared" si="3"/>
        <v>1</v>
      </c>
      <c r="I82" s="25"/>
      <c r="J82" s="251"/>
      <c r="K82" s="249"/>
      <c r="L82" s="251"/>
      <c r="M82" s="15"/>
      <c r="N82" s="70"/>
      <c r="O82" s="70"/>
    </row>
    <row r="83" spans="1:15" ht="29.25" customHeight="1">
      <c r="A83" s="145" t="s">
        <v>50</v>
      </c>
      <c r="B83" s="280"/>
      <c r="C83" s="146" t="s">
        <v>201</v>
      </c>
      <c r="D83" s="147" t="s">
        <v>202</v>
      </c>
      <c r="E83" s="113">
        <v>0</v>
      </c>
      <c r="F83" s="113">
        <v>0</v>
      </c>
      <c r="G83" s="277">
        <v>0</v>
      </c>
      <c r="I83" s="28"/>
      <c r="J83" s="257"/>
      <c r="K83" s="249"/>
      <c r="L83" s="256"/>
      <c r="M83" s="15"/>
      <c r="N83" s="28"/>
      <c r="O83" s="28"/>
    </row>
    <row r="84" spans="1:15" s="11" customFormat="1" ht="51" customHeight="1">
      <c r="A84" s="3" t="s">
        <v>203</v>
      </c>
      <c r="B84" s="116">
        <v>978</v>
      </c>
      <c r="C84" s="129" t="s">
        <v>204</v>
      </c>
      <c r="D84" s="107" t="s">
        <v>508</v>
      </c>
      <c r="E84" s="314">
        <v>0</v>
      </c>
      <c r="F84" s="314">
        <v>0</v>
      </c>
      <c r="G84" s="278">
        <v>0</v>
      </c>
      <c r="I84" s="285"/>
      <c r="J84" s="251"/>
      <c r="K84" s="253"/>
      <c r="L84" s="251"/>
      <c r="M84" s="14"/>
      <c r="N84" s="70"/>
      <c r="O84" s="70"/>
    </row>
    <row r="85" spans="1:15" s="11" customFormat="1" ht="79.5" customHeight="1">
      <c r="A85" s="149" t="s">
        <v>206</v>
      </c>
      <c r="B85" s="150">
        <v>978</v>
      </c>
      <c r="C85" s="151" t="s">
        <v>207</v>
      </c>
      <c r="D85" s="152" t="s">
        <v>509</v>
      </c>
      <c r="E85" s="281">
        <v>0</v>
      </c>
      <c r="F85" s="281">
        <v>0</v>
      </c>
      <c r="G85" s="286">
        <v>0</v>
      </c>
      <c r="I85" s="28"/>
      <c r="J85" s="251"/>
      <c r="K85" s="249"/>
      <c r="L85" s="256"/>
      <c r="M85" s="14"/>
      <c r="N85" s="20"/>
      <c r="O85" s="20"/>
    </row>
    <row r="86" spans="1:14" s="11" customFormat="1" ht="80.25" customHeight="1">
      <c r="A86" s="155"/>
      <c r="B86" s="235"/>
      <c r="C86" s="282"/>
      <c r="D86" s="158" t="s">
        <v>209</v>
      </c>
      <c r="E86" s="166"/>
      <c r="F86" s="166"/>
      <c r="G86" s="166"/>
      <c r="I86" s="20"/>
      <c r="J86" s="267"/>
      <c r="K86" s="267"/>
      <c r="L86" s="267"/>
      <c r="M86" s="14"/>
      <c r="N86" s="9"/>
    </row>
    <row r="87" spans="1:15" s="11" customFormat="1" ht="25.5" customHeight="1">
      <c r="A87" s="236"/>
      <c r="B87" s="237"/>
      <c r="C87" s="236"/>
      <c r="D87" s="164" t="s">
        <v>3</v>
      </c>
      <c r="E87" s="166">
        <f>E70+E14</f>
        <v>10031.7</v>
      </c>
      <c r="F87" s="166">
        <f>F70+F14</f>
        <v>9900.25421</v>
      </c>
      <c r="G87" s="277">
        <f t="shared" si="3"/>
        <v>0.9868969576442675</v>
      </c>
      <c r="I87" s="20"/>
      <c r="J87" s="14"/>
      <c r="K87" s="15"/>
      <c r="L87" s="15"/>
      <c r="M87" s="32"/>
      <c r="N87" s="9"/>
      <c r="O87" s="14"/>
    </row>
    <row r="88" spans="1:15" s="11" customFormat="1" ht="23.25" customHeight="1">
      <c r="A88" s="67"/>
      <c r="B88" s="67"/>
      <c r="C88" s="67"/>
      <c r="D88" s="68"/>
      <c r="E88" s="71"/>
      <c r="F88" s="71"/>
      <c r="G88" s="71"/>
      <c r="H88" s="14"/>
      <c r="I88" s="14"/>
      <c r="J88" s="14"/>
      <c r="K88" s="15"/>
      <c r="L88" s="28"/>
      <c r="M88" s="28"/>
      <c r="N88" s="34"/>
      <c r="O88" s="34"/>
    </row>
    <row r="89" spans="1:15" s="11" customFormat="1" ht="16.5" customHeight="1">
      <c r="A89" s="67"/>
      <c r="B89" s="67"/>
      <c r="C89" s="67"/>
      <c r="D89" s="67"/>
      <c r="E89" s="72"/>
      <c r="F89" s="73"/>
      <c r="G89" s="73"/>
      <c r="H89" s="14"/>
      <c r="I89" s="14"/>
      <c r="J89" s="14"/>
      <c r="K89" s="15"/>
      <c r="L89" s="268"/>
      <c r="M89" s="269"/>
      <c r="N89" s="35"/>
      <c r="O89" s="35"/>
    </row>
    <row r="90" spans="1:15" s="11" customFormat="1" ht="17.25" customHeight="1">
      <c r="A90" s="10"/>
      <c r="B90" s="10"/>
      <c r="C90" s="10"/>
      <c r="D90" s="10"/>
      <c r="E90" s="15"/>
      <c r="F90" s="14"/>
      <c r="G90" s="14"/>
      <c r="H90" s="14"/>
      <c r="I90" s="14"/>
      <c r="J90" s="14"/>
      <c r="K90" s="15"/>
      <c r="L90" s="15"/>
      <c r="M90" s="32"/>
      <c r="N90" s="9"/>
      <c r="O90" s="14"/>
    </row>
    <row r="91" spans="1:14" s="11" customFormat="1" ht="16.5" customHeight="1">
      <c r="A91" s="10"/>
      <c r="B91" s="10"/>
      <c r="C91" s="10"/>
      <c r="D91" s="10"/>
      <c r="E91" s="10"/>
      <c r="J91" s="14"/>
      <c r="K91" s="15"/>
      <c r="L91" s="15"/>
      <c r="M91" s="32"/>
      <c r="N91" s="9"/>
    </row>
    <row r="92" spans="10:13" ht="18.75" customHeight="1">
      <c r="J92" s="14"/>
      <c r="K92" s="15"/>
      <c r="L92" s="15"/>
      <c r="M92" s="15"/>
    </row>
    <row r="93" spans="1:14" s="11" customFormat="1" ht="12.75">
      <c r="A93" s="10"/>
      <c r="B93" s="10"/>
      <c r="C93" s="10"/>
      <c r="D93" s="10"/>
      <c r="E93" s="10"/>
      <c r="J93" s="14"/>
      <c r="K93" s="15"/>
      <c r="L93" s="15"/>
      <c r="M93" s="32"/>
      <c r="N93" s="9"/>
    </row>
    <row r="94" spans="1:14" s="11" customFormat="1" ht="12.75">
      <c r="A94" s="10"/>
      <c r="B94" s="10"/>
      <c r="C94" s="10"/>
      <c r="D94" s="10"/>
      <c r="E94" s="10"/>
      <c r="J94" s="14"/>
      <c r="K94" s="15"/>
      <c r="L94" s="15"/>
      <c r="M94" s="32"/>
      <c r="N94" s="9"/>
    </row>
    <row r="95" spans="1:14" s="11" customFormat="1" ht="12.75">
      <c r="A95" s="10"/>
      <c r="B95" s="10"/>
      <c r="C95" s="10"/>
      <c r="D95" s="10"/>
      <c r="E95" s="10"/>
      <c r="J95" s="14"/>
      <c r="K95" s="15"/>
      <c r="L95" s="15"/>
      <c r="M95" s="32"/>
      <c r="N95" s="9"/>
    </row>
    <row r="96" spans="1:14" s="11" customFormat="1" ht="12.75">
      <c r="A96" s="10"/>
      <c r="B96" s="10"/>
      <c r="C96" s="10"/>
      <c r="D96" s="10"/>
      <c r="E96" s="10"/>
      <c r="J96" s="14"/>
      <c r="K96" s="15"/>
      <c r="L96" s="15"/>
      <c r="M96" s="32"/>
      <c r="N96" s="9"/>
    </row>
    <row r="97" spans="1:14" s="11" customFormat="1" ht="48.75" customHeight="1">
      <c r="A97" s="10"/>
      <c r="B97" s="10"/>
      <c r="C97" s="10"/>
      <c r="D97" s="10"/>
      <c r="E97" s="10"/>
      <c r="J97" s="14"/>
      <c r="K97" s="15"/>
      <c r="L97" s="15"/>
      <c r="M97" s="32"/>
      <c r="N97" s="9"/>
    </row>
    <row r="98" spans="1:14" s="11" customFormat="1" ht="12.75">
      <c r="A98" s="10"/>
      <c r="B98" s="10"/>
      <c r="C98" s="10"/>
      <c r="D98" s="10"/>
      <c r="E98" s="10"/>
      <c r="J98" s="14"/>
      <c r="K98" s="15"/>
      <c r="L98" s="15"/>
      <c r="M98" s="32"/>
      <c r="N98" s="9"/>
    </row>
    <row r="99" spans="1:14" s="11" customFormat="1" ht="12.75">
      <c r="A99" s="10"/>
      <c r="B99" s="10"/>
      <c r="C99" s="10"/>
      <c r="D99" s="10"/>
      <c r="E99" s="10"/>
      <c r="J99" s="14"/>
      <c r="K99" s="15"/>
      <c r="L99" s="15"/>
      <c r="M99" s="32"/>
      <c r="N99" s="9"/>
    </row>
    <row r="100" spans="1:14" s="11" customFormat="1" ht="12.75">
      <c r="A100" s="10"/>
      <c r="B100" s="10"/>
      <c r="C100" s="10"/>
      <c r="D100" s="10"/>
      <c r="E100" s="10"/>
      <c r="J100" s="14"/>
      <c r="K100" s="15"/>
      <c r="L100" s="15"/>
      <c r="M100" s="32"/>
      <c r="N100" s="9"/>
    </row>
    <row r="101" spans="1:14" s="11" customFormat="1" ht="12.75">
      <c r="A101" s="10"/>
      <c r="B101" s="10"/>
      <c r="C101" s="10"/>
      <c r="D101" s="10"/>
      <c r="E101" s="10"/>
      <c r="J101" s="14"/>
      <c r="K101" s="15"/>
      <c r="L101" s="15"/>
      <c r="M101" s="32"/>
      <c r="N101" s="9"/>
    </row>
    <row r="102" spans="1:14" s="11" customFormat="1" ht="12.75">
      <c r="A102" s="10"/>
      <c r="B102" s="10"/>
      <c r="C102" s="10"/>
      <c r="D102" s="10"/>
      <c r="E102" s="10"/>
      <c r="J102" s="14"/>
      <c r="K102" s="15"/>
      <c r="L102" s="15"/>
      <c r="M102" s="32"/>
      <c r="N102" s="9"/>
    </row>
    <row r="103" spans="1:14" s="11" customFormat="1" ht="12.75">
      <c r="A103" s="10"/>
      <c r="B103" s="10"/>
      <c r="C103" s="10"/>
      <c r="D103" s="10"/>
      <c r="E103" s="10"/>
      <c r="J103" s="14"/>
      <c r="K103" s="15"/>
      <c r="L103" s="15"/>
      <c r="M103" s="32"/>
      <c r="N103" s="9"/>
    </row>
    <row r="104" spans="1:14" s="11" customFormat="1" ht="12.75">
      <c r="A104" s="10"/>
      <c r="B104" s="10"/>
      <c r="C104" s="10"/>
      <c r="D104" s="10"/>
      <c r="E104" s="10"/>
      <c r="J104" s="14"/>
      <c r="K104" s="15"/>
      <c r="L104" s="15"/>
      <c r="M104" s="32"/>
      <c r="N104" s="9"/>
    </row>
    <row r="105" spans="1:14" s="11" customFormat="1" ht="12.75">
      <c r="A105" s="10"/>
      <c r="B105" s="10"/>
      <c r="C105" s="10"/>
      <c r="D105" s="10"/>
      <c r="E105" s="10"/>
      <c r="J105" s="14"/>
      <c r="K105" s="15"/>
      <c r="L105" s="15"/>
      <c r="M105" s="32"/>
      <c r="N105" s="9"/>
    </row>
    <row r="106" spans="1:14" s="11" customFormat="1" ht="12.75">
      <c r="A106" s="10"/>
      <c r="B106" s="10"/>
      <c r="C106" s="10"/>
      <c r="D106" s="10"/>
      <c r="E106" s="10"/>
      <c r="J106" s="14"/>
      <c r="K106" s="15"/>
      <c r="L106" s="15"/>
      <c r="M106" s="32"/>
      <c r="N106" s="9"/>
    </row>
    <row r="107" spans="1:14" s="11" customFormat="1" ht="12.75">
      <c r="A107" s="10"/>
      <c r="B107" s="10"/>
      <c r="C107" s="10"/>
      <c r="D107" s="10"/>
      <c r="E107" s="10"/>
      <c r="J107" s="14"/>
      <c r="K107" s="15"/>
      <c r="L107" s="15"/>
      <c r="M107" s="32"/>
      <c r="N107" s="9"/>
    </row>
    <row r="108" spans="1:14" s="11" customFormat="1" ht="12.75">
      <c r="A108" s="10"/>
      <c r="B108" s="10"/>
      <c r="C108" s="10"/>
      <c r="D108" s="10"/>
      <c r="E108" s="10"/>
      <c r="J108" s="14"/>
      <c r="K108" s="15"/>
      <c r="L108" s="15"/>
      <c r="M108" s="32"/>
      <c r="N108" s="9"/>
    </row>
    <row r="109" spans="1:14" s="11" customFormat="1" ht="12.75">
      <c r="A109" s="10"/>
      <c r="B109" s="10"/>
      <c r="C109" s="10"/>
      <c r="D109" s="10"/>
      <c r="E109" s="10"/>
      <c r="J109" s="14"/>
      <c r="K109" s="15"/>
      <c r="L109" s="15"/>
      <c r="M109" s="32"/>
      <c r="N109" s="9"/>
    </row>
    <row r="110" spans="1:14" s="11" customFormat="1" ht="12.75">
      <c r="A110" s="10"/>
      <c r="B110" s="10"/>
      <c r="C110" s="10"/>
      <c r="D110" s="10"/>
      <c r="E110" s="10"/>
      <c r="J110" s="14"/>
      <c r="K110" s="15"/>
      <c r="L110" s="15"/>
      <c r="M110" s="32"/>
      <c r="N110" s="9"/>
    </row>
    <row r="111" spans="1:14" s="11" customFormat="1" ht="12.75">
      <c r="A111" s="10"/>
      <c r="B111" s="10"/>
      <c r="C111" s="10"/>
      <c r="D111" s="10"/>
      <c r="E111" s="10"/>
      <c r="J111" s="14"/>
      <c r="K111" s="15"/>
      <c r="L111" s="15"/>
      <c r="M111" s="32"/>
      <c r="N111" s="9"/>
    </row>
    <row r="112" spans="1:14" s="11" customFormat="1" ht="12.75">
      <c r="A112" s="10"/>
      <c r="B112" s="10"/>
      <c r="C112" s="10"/>
      <c r="D112" s="10"/>
      <c r="E112" s="10"/>
      <c r="J112" s="14"/>
      <c r="K112" s="15"/>
      <c r="L112" s="15"/>
      <c r="M112" s="32"/>
      <c r="N112" s="9"/>
    </row>
    <row r="113" spans="1:14" s="11" customFormat="1" ht="12.75">
      <c r="A113" s="10"/>
      <c r="B113" s="10"/>
      <c r="C113" s="10"/>
      <c r="D113" s="10"/>
      <c r="E113" s="10"/>
      <c r="J113" s="14"/>
      <c r="K113" s="15"/>
      <c r="L113" s="15"/>
      <c r="M113" s="32"/>
      <c r="N113" s="9"/>
    </row>
    <row r="114" spans="1:14" s="11" customFormat="1" ht="12.75">
      <c r="A114" s="10"/>
      <c r="B114" s="10"/>
      <c r="C114" s="10"/>
      <c r="D114" s="10"/>
      <c r="E114" s="10"/>
      <c r="J114" s="14"/>
      <c r="K114" s="15"/>
      <c r="L114" s="15"/>
      <c r="M114" s="32"/>
      <c r="N114" s="9"/>
    </row>
    <row r="115" spans="1:14" s="11" customFormat="1" ht="12.75">
      <c r="A115" s="10"/>
      <c r="B115" s="10"/>
      <c r="C115" s="10"/>
      <c r="D115" s="10"/>
      <c r="E115" s="10"/>
      <c r="J115" s="14"/>
      <c r="K115" s="15"/>
      <c r="L115" s="15"/>
      <c r="M115" s="32"/>
      <c r="N115" s="9"/>
    </row>
    <row r="116" spans="1:14" s="11" customFormat="1" ht="12.75">
      <c r="A116" s="10"/>
      <c r="B116" s="10"/>
      <c r="C116" s="10"/>
      <c r="D116" s="10"/>
      <c r="E116" s="10"/>
      <c r="J116" s="14"/>
      <c r="K116" s="15"/>
      <c r="L116" s="15"/>
      <c r="M116" s="32"/>
      <c r="N116" s="9"/>
    </row>
    <row r="117" spans="1:14" s="11" customFormat="1" ht="12.75">
      <c r="A117" s="10"/>
      <c r="B117" s="10"/>
      <c r="C117" s="10"/>
      <c r="D117" s="10"/>
      <c r="E117" s="10"/>
      <c r="J117" s="14"/>
      <c r="K117" s="15"/>
      <c r="L117" s="15"/>
      <c r="M117" s="32"/>
      <c r="N117" s="9"/>
    </row>
    <row r="118" spans="1:14" s="11" customFormat="1" ht="12.75">
      <c r="A118" s="10"/>
      <c r="B118" s="10"/>
      <c r="C118" s="10"/>
      <c r="D118" s="10"/>
      <c r="E118" s="10"/>
      <c r="J118" s="14"/>
      <c r="K118" s="15"/>
      <c r="L118" s="15"/>
      <c r="M118" s="32"/>
      <c r="N118" s="9"/>
    </row>
    <row r="119" spans="1:14" s="11" customFormat="1" ht="12.75">
      <c r="A119" s="10"/>
      <c r="B119" s="10"/>
      <c r="C119" s="10"/>
      <c r="D119" s="10"/>
      <c r="E119" s="10"/>
      <c r="J119" s="14"/>
      <c r="K119" s="15"/>
      <c r="L119" s="15"/>
      <c r="M119" s="32"/>
      <c r="N119" s="9"/>
    </row>
    <row r="120" spans="1:14" s="11" customFormat="1" ht="12.75">
      <c r="A120" s="10"/>
      <c r="B120" s="10"/>
      <c r="C120" s="10"/>
      <c r="D120" s="10"/>
      <c r="E120" s="10"/>
      <c r="J120" s="14"/>
      <c r="K120" s="15"/>
      <c r="L120" s="15"/>
      <c r="M120" s="32"/>
      <c r="N120" s="9"/>
    </row>
    <row r="121" spans="1:14" s="11" customFormat="1" ht="12.75">
      <c r="A121" s="10"/>
      <c r="B121" s="10"/>
      <c r="C121" s="10"/>
      <c r="D121" s="10"/>
      <c r="E121" s="10"/>
      <c r="J121" s="14"/>
      <c r="K121" s="15"/>
      <c r="L121" s="15"/>
      <c r="M121" s="32"/>
      <c r="N121" s="9"/>
    </row>
    <row r="122" spans="1:14" s="11" customFormat="1" ht="12.75">
      <c r="A122" s="10"/>
      <c r="B122" s="10"/>
      <c r="C122" s="10"/>
      <c r="D122" s="10"/>
      <c r="E122" s="10"/>
      <c r="J122" s="14"/>
      <c r="K122" s="15"/>
      <c r="L122" s="15"/>
      <c r="M122" s="32"/>
      <c r="N122" s="9"/>
    </row>
    <row r="123" spans="1:14" s="11" customFormat="1" ht="12.75">
      <c r="A123" s="10"/>
      <c r="B123" s="10"/>
      <c r="C123" s="10"/>
      <c r="D123" s="10"/>
      <c r="E123" s="10"/>
      <c r="J123" s="14"/>
      <c r="K123" s="15"/>
      <c r="L123" s="15"/>
      <c r="M123" s="32"/>
      <c r="N123" s="9"/>
    </row>
    <row r="124" spans="1:14" s="11" customFormat="1" ht="12.75">
      <c r="A124" s="10"/>
      <c r="B124" s="10"/>
      <c r="C124" s="10"/>
      <c r="D124" s="10"/>
      <c r="E124" s="10"/>
      <c r="J124" s="14"/>
      <c r="K124" s="15"/>
      <c r="L124" s="15"/>
      <c r="M124" s="32"/>
      <c r="N124" s="9"/>
    </row>
    <row r="125" spans="1:14" s="11" customFormat="1" ht="12.75">
      <c r="A125" s="10"/>
      <c r="B125" s="10"/>
      <c r="C125" s="10"/>
      <c r="D125" s="10"/>
      <c r="E125" s="10"/>
      <c r="J125" s="14"/>
      <c r="K125" s="15"/>
      <c r="L125" s="15"/>
      <c r="M125" s="32"/>
      <c r="N125" s="9"/>
    </row>
    <row r="126" spans="1:14" s="11" customFormat="1" ht="12.75">
      <c r="A126" s="10"/>
      <c r="B126" s="10"/>
      <c r="C126" s="10"/>
      <c r="D126" s="10"/>
      <c r="E126" s="10"/>
      <c r="J126" s="14"/>
      <c r="K126" s="15"/>
      <c r="L126" s="15"/>
      <c r="M126" s="32"/>
      <c r="N126" s="9"/>
    </row>
    <row r="127" spans="1:14" s="11" customFormat="1" ht="12.75">
      <c r="A127" s="10"/>
      <c r="B127" s="10"/>
      <c r="C127" s="10"/>
      <c r="D127" s="10"/>
      <c r="E127" s="10"/>
      <c r="J127" s="14"/>
      <c r="K127" s="15"/>
      <c r="L127" s="15"/>
      <c r="M127" s="32"/>
      <c r="N127" s="9"/>
    </row>
    <row r="128" spans="1:14" s="11" customFormat="1" ht="12.75">
      <c r="A128" s="10"/>
      <c r="B128" s="10"/>
      <c r="C128" s="10"/>
      <c r="D128" s="10"/>
      <c r="E128" s="10"/>
      <c r="J128" s="14"/>
      <c r="K128" s="15"/>
      <c r="L128" s="15"/>
      <c r="M128" s="32"/>
      <c r="N128" s="9"/>
    </row>
    <row r="129" spans="1:14" s="11" customFormat="1" ht="12.75">
      <c r="A129" s="10"/>
      <c r="B129" s="10"/>
      <c r="C129" s="10"/>
      <c r="D129" s="10"/>
      <c r="E129" s="10"/>
      <c r="J129" s="14"/>
      <c r="K129" s="15"/>
      <c r="L129" s="15"/>
      <c r="M129" s="32"/>
      <c r="N129" s="9"/>
    </row>
    <row r="130" spans="1:14" s="11" customFormat="1" ht="12.75">
      <c r="A130" s="10"/>
      <c r="B130" s="10"/>
      <c r="C130" s="10"/>
      <c r="D130" s="10"/>
      <c r="E130" s="10"/>
      <c r="J130" s="14"/>
      <c r="K130" s="15"/>
      <c r="L130" s="15"/>
      <c r="M130" s="32"/>
      <c r="N130" s="9"/>
    </row>
    <row r="131" spans="1:14" s="11" customFormat="1" ht="12.75">
      <c r="A131" s="10"/>
      <c r="B131" s="10"/>
      <c r="C131" s="10"/>
      <c r="D131" s="10"/>
      <c r="E131" s="10"/>
      <c r="J131" s="14"/>
      <c r="K131" s="15"/>
      <c r="L131" s="15"/>
      <c r="M131" s="32"/>
      <c r="N131" s="9"/>
    </row>
    <row r="132" spans="1:14" s="11" customFormat="1" ht="12.75">
      <c r="A132" s="10"/>
      <c r="B132" s="10"/>
      <c r="C132" s="10"/>
      <c r="D132" s="10"/>
      <c r="E132" s="10"/>
      <c r="J132" s="14"/>
      <c r="K132" s="15"/>
      <c r="L132" s="15"/>
      <c r="M132" s="32"/>
      <c r="N132" s="9"/>
    </row>
    <row r="133" spans="1:14" s="11" customFormat="1" ht="12.75">
      <c r="A133" s="10"/>
      <c r="B133" s="10"/>
      <c r="C133" s="10"/>
      <c r="D133" s="10"/>
      <c r="E133" s="10"/>
      <c r="J133" s="14"/>
      <c r="K133" s="15"/>
      <c r="L133" s="15"/>
      <c r="M133" s="32"/>
      <c r="N133" s="9"/>
    </row>
    <row r="134" spans="1:14" s="11" customFormat="1" ht="12.75">
      <c r="A134" s="10"/>
      <c r="B134" s="10"/>
      <c r="C134" s="10"/>
      <c r="D134" s="10"/>
      <c r="E134" s="10"/>
      <c r="J134" s="14"/>
      <c r="K134" s="15"/>
      <c r="L134" s="15"/>
      <c r="M134" s="32"/>
      <c r="N134" s="9"/>
    </row>
    <row r="135" spans="1:14" s="11" customFormat="1" ht="12.75">
      <c r="A135" s="10"/>
      <c r="B135" s="10"/>
      <c r="C135" s="10"/>
      <c r="D135" s="10"/>
      <c r="E135" s="10"/>
      <c r="J135" s="14"/>
      <c r="K135" s="15"/>
      <c r="L135" s="15"/>
      <c r="M135" s="32"/>
      <c r="N135" s="9"/>
    </row>
    <row r="136" spans="1:14" s="11" customFormat="1" ht="12.75">
      <c r="A136" s="10"/>
      <c r="B136" s="10"/>
      <c r="C136" s="10"/>
      <c r="D136" s="10"/>
      <c r="E136" s="10"/>
      <c r="J136" s="14"/>
      <c r="K136" s="15"/>
      <c r="L136" s="15"/>
      <c r="M136" s="32"/>
      <c r="N136" s="9"/>
    </row>
    <row r="137" spans="1:14" s="11" customFormat="1" ht="12.75">
      <c r="A137" s="10"/>
      <c r="B137" s="10"/>
      <c r="C137" s="10"/>
      <c r="D137" s="10"/>
      <c r="E137" s="10"/>
      <c r="J137" s="14"/>
      <c r="K137" s="15"/>
      <c r="L137" s="15"/>
      <c r="M137" s="32"/>
      <c r="N137" s="9"/>
    </row>
    <row r="138" spans="1:14" s="11" customFormat="1" ht="12.75">
      <c r="A138" s="10"/>
      <c r="B138" s="10"/>
      <c r="C138" s="10"/>
      <c r="D138" s="10"/>
      <c r="E138" s="10"/>
      <c r="J138" s="14"/>
      <c r="K138" s="15"/>
      <c r="L138" s="15"/>
      <c r="M138" s="32"/>
      <c r="N138" s="9"/>
    </row>
    <row r="139" spans="1:14" s="11" customFormat="1" ht="12.75">
      <c r="A139" s="10"/>
      <c r="B139" s="10"/>
      <c r="C139" s="10"/>
      <c r="D139" s="10"/>
      <c r="E139" s="10"/>
      <c r="J139" s="14"/>
      <c r="K139" s="15"/>
      <c r="L139" s="15"/>
      <c r="M139" s="32"/>
      <c r="N139" s="9"/>
    </row>
    <row r="140" spans="1:14" s="11" customFormat="1" ht="12.75">
      <c r="A140" s="10"/>
      <c r="B140" s="10"/>
      <c r="C140" s="10"/>
      <c r="D140" s="10"/>
      <c r="E140" s="10"/>
      <c r="J140" s="14"/>
      <c r="K140" s="15"/>
      <c r="L140" s="15"/>
      <c r="M140" s="32"/>
      <c r="N140" s="9"/>
    </row>
    <row r="141" spans="1:14" s="11" customFormat="1" ht="12.75">
      <c r="A141" s="10"/>
      <c r="B141" s="10"/>
      <c r="C141" s="10"/>
      <c r="D141" s="10"/>
      <c r="E141" s="10"/>
      <c r="J141" s="14"/>
      <c r="K141" s="15"/>
      <c r="L141" s="15"/>
      <c r="M141" s="32"/>
      <c r="N141" s="9"/>
    </row>
    <row r="142" spans="1:14" s="11" customFormat="1" ht="12.75">
      <c r="A142" s="10"/>
      <c r="B142" s="10"/>
      <c r="C142" s="10"/>
      <c r="D142" s="10"/>
      <c r="E142" s="10"/>
      <c r="J142" s="14"/>
      <c r="K142" s="15"/>
      <c r="L142" s="15"/>
      <c r="M142" s="32"/>
      <c r="N142" s="9"/>
    </row>
    <row r="143" spans="1:14" s="11" customFormat="1" ht="12.75">
      <c r="A143" s="10"/>
      <c r="B143" s="10"/>
      <c r="C143" s="10"/>
      <c r="D143" s="10"/>
      <c r="E143" s="10"/>
      <c r="J143" s="14"/>
      <c r="K143" s="15"/>
      <c r="L143" s="15"/>
      <c r="M143" s="32"/>
      <c r="N143" s="9"/>
    </row>
    <row r="144" spans="1:14" s="11" customFormat="1" ht="12.75">
      <c r="A144" s="10"/>
      <c r="B144" s="10"/>
      <c r="C144" s="10"/>
      <c r="D144" s="10"/>
      <c r="E144" s="10"/>
      <c r="J144" s="14"/>
      <c r="K144" s="15"/>
      <c r="L144" s="15"/>
      <c r="M144" s="32"/>
      <c r="N144" s="9"/>
    </row>
    <row r="145" spans="1:14" s="11" customFormat="1" ht="12.75">
      <c r="A145" s="10"/>
      <c r="B145" s="10"/>
      <c r="C145" s="10"/>
      <c r="D145" s="10"/>
      <c r="E145" s="10"/>
      <c r="J145" s="14"/>
      <c r="K145" s="15"/>
      <c r="L145" s="15"/>
      <c r="M145" s="32"/>
      <c r="N145" s="9"/>
    </row>
    <row r="146" spans="1:14" s="11" customFormat="1" ht="12.75">
      <c r="A146" s="10"/>
      <c r="B146" s="10"/>
      <c r="C146" s="10"/>
      <c r="D146" s="10"/>
      <c r="E146" s="10"/>
      <c r="J146" s="14"/>
      <c r="K146" s="15"/>
      <c r="L146" s="15"/>
      <c r="M146" s="32"/>
      <c r="N146" s="9"/>
    </row>
    <row r="147" spans="1:14" s="11" customFormat="1" ht="12.75">
      <c r="A147" s="10"/>
      <c r="B147" s="10"/>
      <c r="C147" s="10"/>
      <c r="D147" s="10"/>
      <c r="E147" s="10"/>
      <c r="J147" s="14"/>
      <c r="K147" s="15"/>
      <c r="L147" s="15"/>
      <c r="M147" s="32"/>
      <c r="N147" s="9"/>
    </row>
    <row r="148" spans="1:14" s="11" customFormat="1" ht="12.75">
      <c r="A148" s="10"/>
      <c r="B148" s="10"/>
      <c r="C148" s="10"/>
      <c r="D148" s="10"/>
      <c r="E148" s="10"/>
      <c r="J148" s="14"/>
      <c r="K148" s="15"/>
      <c r="L148" s="15"/>
      <c r="M148" s="32"/>
      <c r="N148" s="9"/>
    </row>
    <row r="149" spans="1:14" s="11" customFormat="1" ht="12.75">
      <c r="A149" s="10"/>
      <c r="B149" s="10"/>
      <c r="C149" s="10"/>
      <c r="D149" s="10"/>
      <c r="E149" s="10"/>
      <c r="J149" s="14"/>
      <c r="K149" s="15"/>
      <c r="L149" s="15"/>
      <c r="M149" s="32"/>
      <c r="N149" s="9"/>
    </row>
    <row r="150" spans="1:14" s="11" customFormat="1" ht="12.75">
      <c r="A150" s="10"/>
      <c r="B150" s="10"/>
      <c r="C150" s="10"/>
      <c r="D150" s="10"/>
      <c r="E150" s="10"/>
      <c r="J150" s="14"/>
      <c r="K150" s="15"/>
      <c r="L150" s="15"/>
      <c r="M150" s="32"/>
      <c r="N150" s="9"/>
    </row>
    <row r="151" spans="1:14" s="11" customFormat="1" ht="12.75">
      <c r="A151" s="10"/>
      <c r="B151" s="10"/>
      <c r="C151" s="10"/>
      <c r="D151" s="10"/>
      <c r="E151" s="10"/>
      <c r="J151" s="14"/>
      <c r="K151" s="15"/>
      <c r="L151" s="15"/>
      <c r="M151" s="32"/>
      <c r="N151" s="9"/>
    </row>
    <row r="152" spans="1:14" s="11" customFormat="1" ht="12.75">
      <c r="A152" s="10"/>
      <c r="B152" s="10"/>
      <c r="C152" s="10"/>
      <c r="D152" s="10"/>
      <c r="E152" s="10"/>
      <c r="J152" s="14"/>
      <c r="K152" s="15"/>
      <c r="L152" s="15"/>
      <c r="M152" s="32"/>
      <c r="N152" s="9"/>
    </row>
    <row r="153" spans="1:14" s="11" customFormat="1" ht="12.75">
      <c r="A153" s="10"/>
      <c r="B153" s="10"/>
      <c r="C153" s="10"/>
      <c r="D153" s="10"/>
      <c r="E153" s="10"/>
      <c r="J153" s="14"/>
      <c r="K153" s="15"/>
      <c r="L153" s="15"/>
      <c r="M153" s="32"/>
      <c r="N153" s="9"/>
    </row>
    <row r="154" spans="1:14" s="11" customFormat="1" ht="12.75">
      <c r="A154" s="10"/>
      <c r="B154" s="10"/>
      <c r="C154" s="10"/>
      <c r="D154" s="10"/>
      <c r="E154" s="10"/>
      <c r="J154" s="14"/>
      <c r="K154" s="15"/>
      <c r="L154" s="15"/>
      <c r="M154" s="32"/>
      <c r="N154" s="9"/>
    </row>
    <row r="155" spans="1:14" s="11" customFormat="1" ht="12.75">
      <c r="A155" s="10"/>
      <c r="B155" s="10"/>
      <c r="C155" s="10"/>
      <c r="D155" s="10"/>
      <c r="E155" s="10"/>
      <c r="J155" s="14"/>
      <c r="K155" s="15"/>
      <c r="L155" s="15"/>
      <c r="M155" s="32"/>
      <c r="N155" s="9"/>
    </row>
    <row r="156" spans="1:14" s="11" customFormat="1" ht="12.75">
      <c r="A156" s="10"/>
      <c r="B156" s="10"/>
      <c r="C156" s="10"/>
      <c r="D156" s="10"/>
      <c r="E156" s="10"/>
      <c r="J156" s="14"/>
      <c r="K156" s="15"/>
      <c r="L156" s="15"/>
      <c r="M156" s="32"/>
      <c r="N156" s="9"/>
    </row>
    <row r="157" spans="1:14" s="11" customFormat="1" ht="12.75">
      <c r="A157" s="10"/>
      <c r="B157" s="10"/>
      <c r="C157" s="10"/>
      <c r="D157" s="10"/>
      <c r="E157" s="10"/>
      <c r="J157" s="14"/>
      <c r="K157" s="15"/>
      <c r="L157" s="15"/>
      <c r="M157" s="32"/>
      <c r="N157" s="9"/>
    </row>
    <row r="158" spans="1:14" s="11" customFormat="1" ht="12.75">
      <c r="A158" s="10"/>
      <c r="B158" s="10"/>
      <c r="C158" s="10"/>
      <c r="D158" s="10"/>
      <c r="E158" s="10"/>
      <c r="J158" s="14"/>
      <c r="K158" s="15"/>
      <c r="L158" s="15"/>
      <c r="M158" s="32"/>
      <c r="N158" s="9"/>
    </row>
    <row r="159" spans="1:14" s="11" customFormat="1" ht="12.75">
      <c r="A159" s="10"/>
      <c r="B159" s="10"/>
      <c r="C159" s="10"/>
      <c r="D159" s="10"/>
      <c r="E159" s="10"/>
      <c r="J159" s="14"/>
      <c r="K159" s="15"/>
      <c r="L159" s="15"/>
      <c r="M159" s="32"/>
      <c r="N159" s="9"/>
    </row>
    <row r="160" spans="1:14" s="11" customFormat="1" ht="12.75">
      <c r="A160" s="10"/>
      <c r="B160" s="10"/>
      <c r="C160" s="10"/>
      <c r="D160" s="10"/>
      <c r="E160" s="10"/>
      <c r="J160" s="14"/>
      <c r="K160" s="15"/>
      <c r="L160" s="15"/>
      <c r="M160" s="32"/>
      <c r="N160" s="9"/>
    </row>
    <row r="161" spans="1:14" s="11" customFormat="1" ht="12.75">
      <c r="A161" s="10"/>
      <c r="B161" s="10"/>
      <c r="C161" s="10"/>
      <c r="D161" s="10"/>
      <c r="E161" s="10"/>
      <c r="J161" s="14"/>
      <c r="K161" s="15"/>
      <c r="L161" s="15"/>
      <c r="M161" s="32"/>
      <c r="N161" s="9"/>
    </row>
    <row r="162" spans="1:14" s="11" customFormat="1" ht="12.75">
      <c r="A162" s="10"/>
      <c r="B162" s="10"/>
      <c r="C162" s="10"/>
      <c r="D162" s="10"/>
      <c r="E162" s="10"/>
      <c r="J162" s="14"/>
      <c r="K162" s="15"/>
      <c r="L162" s="15"/>
      <c r="M162" s="32"/>
      <c r="N162" s="9"/>
    </row>
    <row r="163" spans="1:14" s="11" customFormat="1" ht="12.75">
      <c r="A163" s="10"/>
      <c r="B163" s="10"/>
      <c r="C163" s="10"/>
      <c r="D163" s="10"/>
      <c r="E163" s="10"/>
      <c r="J163" s="14"/>
      <c r="K163" s="15"/>
      <c r="L163" s="15"/>
      <c r="M163" s="32"/>
      <c r="N163" s="9"/>
    </row>
    <row r="164" spans="1:14" s="11" customFormat="1" ht="12.75">
      <c r="A164" s="10"/>
      <c r="B164" s="10"/>
      <c r="C164" s="10"/>
      <c r="D164" s="10"/>
      <c r="E164" s="10"/>
      <c r="J164" s="14"/>
      <c r="K164" s="15"/>
      <c r="L164" s="15"/>
      <c r="M164" s="32"/>
      <c r="N164" s="9"/>
    </row>
    <row r="165" spans="1:14" s="11" customFormat="1" ht="12.75">
      <c r="A165" s="10"/>
      <c r="B165" s="10"/>
      <c r="C165" s="10"/>
      <c r="D165" s="10"/>
      <c r="E165" s="10"/>
      <c r="J165" s="14"/>
      <c r="K165" s="15"/>
      <c r="L165" s="15"/>
      <c r="M165" s="32"/>
      <c r="N165" s="9"/>
    </row>
    <row r="166" spans="1:14" s="11" customFormat="1" ht="12.75">
      <c r="A166" s="10"/>
      <c r="B166" s="10"/>
      <c r="C166" s="10"/>
      <c r="D166" s="10"/>
      <c r="E166" s="10"/>
      <c r="J166" s="14"/>
      <c r="K166" s="15"/>
      <c r="L166" s="15"/>
      <c r="M166" s="32"/>
      <c r="N166" s="9"/>
    </row>
    <row r="167" spans="1:14" s="11" customFormat="1" ht="12.75">
      <c r="A167" s="10"/>
      <c r="B167" s="10"/>
      <c r="C167" s="10"/>
      <c r="D167" s="10"/>
      <c r="E167" s="10"/>
      <c r="J167" s="14"/>
      <c r="K167" s="15"/>
      <c r="L167" s="15"/>
      <c r="M167" s="32"/>
      <c r="N167" s="9"/>
    </row>
    <row r="168" spans="1:14" s="11" customFormat="1" ht="12.75">
      <c r="A168" s="10"/>
      <c r="B168" s="10"/>
      <c r="C168" s="10"/>
      <c r="D168" s="10"/>
      <c r="E168" s="10"/>
      <c r="J168" s="14"/>
      <c r="K168" s="15"/>
      <c r="L168" s="15"/>
      <c r="M168" s="32"/>
      <c r="N168" s="9"/>
    </row>
    <row r="169" spans="1:14" s="11" customFormat="1" ht="12.75">
      <c r="A169" s="10"/>
      <c r="B169" s="10"/>
      <c r="C169" s="10"/>
      <c r="D169" s="10"/>
      <c r="E169" s="10"/>
      <c r="J169" s="14"/>
      <c r="K169" s="15"/>
      <c r="L169" s="15"/>
      <c r="M169" s="32"/>
      <c r="N169" s="9"/>
    </row>
    <row r="170" spans="1:14" s="11" customFormat="1" ht="12.75">
      <c r="A170" s="10"/>
      <c r="B170" s="10"/>
      <c r="C170" s="10"/>
      <c r="D170" s="10"/>
      <c r="E170" s="10"/>
      <c r="J170" s="14"/>
      <c r="K170" s="15"/>
      <c r="L170" s="15"/>
      <c r="M170" s="32"/>
      <c r="N170" s="9"/>
    </row>
    <row r="171" spans="1:14" s="11" customFormat="1" ht="12.75">
      <c r="A171" s="10"/>
      <c r="B171" s="10"/>
      <c r="C171" s="10"/>
      <c r="D171" s="10"/>
      <c r="E171" s="10"/>
      <c r="J171" s="14"/>
      <c r="K171" s="15"/>
      <c r="L171" s="15"/>
      <c r="M171" s="32"/>
      <c r="N171" s="9"/>
    </row>
    <row r="172" spans="1:14" s="11" customFormat="1" ht="12.75">
      <c r="A172" s="10"/>
      <c r="B172" s="10"/>
      <c r="C172" s="10"/>
      <c r="D172" s="10"/>
      <c r="E172" s="10"/>
      <c r="J172" s="14"/>
      <c r="K172" s="15"/>
      <c r="L172" s="15"/>
      <c r="M172" s="32"/>
      <c r="N172" s="9"/>
    </row>
    <row r="173" spans="1:14" s="11" customFormat="1" ht="12.75">
      <c r="A173" s="10"/>
      <c r="B173" s="10"/>
      <c r="C173" s="10"/>
      <c r="D173" s="10"/>
      <c r="E173" s="10"/>
      <c r="J173" s="14"/>
      <c r="K173" s="15"/>
      <c r="L173" s="15"/>
      <c r="M173" s="32"/>
      <c r="N173" s="9"/>
    </row>
    <row r="174" spans="1:14" s="11" customFormat="1" ht="12.75">
      <c r="A174" s="10"/>
      <c r="B174" s="10"/>
      <c r="C174" s="10"/>
      <c r="D174" s="10"/>
      <c r="E174" s="10"/>
      <c r="J174" s="14"/>
      <c r="K174" s="15"/>
      <c r="L174" s="15"/>
      <c r="M174" s="32"/>
      <c r="N174" s="9"/>
    </row>
    <row r="175" spans="1:14" s="11" customFormat="1" ht="12.75">
      <c r="A175" s="10"/>
      <c r="B175" s="10"/>
      <c r="C175" s="10"/>
      <c r="D175" s="10"/>
      <c r="E175" s="10"/>
      <c r="J175" s="14"/>
      <c r="K175" s="15"/>
      <c r="L175" s="15"/>
      <c r="M175" s="32"/>
      <c r="N175" s="9"/>
    </row>
    <row r="176" spans="1:14" s="11" customFormat="1" ht="12.75">
      <c r="A176" s="10"/>
      <c r="B176" s="10"/>
      <c r="C176" s="10"/>
      <c r="D176" s="10"/>
      <c r="E176" s="10"/>
      <c r="J176" s="14"/>
      <c r="K176" s="15"/>
      <c r="L176" s="15"/>
      <c r="M176" s="32"/>
      <c r="N176" s="9"/>
    </row>
    <row r="177" spans="1:14" s="11" customFormat="1" ht="12.75">
      <c r="A177" s="10"/>
      <c r="B177" s="10"/>
      <c r="C177" s="10"/>
      <c r="D177" s="10"/>
      <c r="E177" s="10"/>
      <c r="J177" s="14"/>
      <c r="K177" s="15"/>
      <c r="L177" s="15"/>
      <c r="M177" s="32"/>
      <c r="N177" s="9"/>
    </row>
    <row r="178" spans="1:14" s="11" customFormat="1" ht="12.75">
      <c r="A178" s="10"/>
      <c r="B178" s="10"/>
      <c r="C178" s="10"/>
      <c r="D178" s="10"/>
      <c r="E178" s="10"/>
      <c r="J178" s="14"/>
      <c r="K178" s="15"/>
      <c r="L178" s="15"/>
      <c r="M178" s="32"/>
      <c r="N178" s="9"/>
    </row>
    <row r="179" spans="1:14" s="11" customFormat="1" ht="12.75">
      <c r="A179" s="10"/>
      <c r="B179" s="10"/>
      <c r="C179" s="10"/>
      <c r="D179" s="10"/>
      <c r="E179" s="10"/>
      <c r="J179" s="14"/>
      <c r="K179" s="15"/>
      <c r="L179" s="15"/>
      <c r="M179" s="32"/>
      <c r="N179" s="9"/>
    </row>
    <row r="180" spans="1:14" s="11" customFormat="1" ht="12.75">
      <c r="A180" s="10"/>
      <c r="B180" s="10"/>
      <c r="C180" s="10"/>
      <c r="D180" s="10"/>
      <c r="E180" s="10"/>
      <c r="J180" s="14"/>
      <c r="K180" s="15"/>
      <c r="L180" s="15"/>
      <c r="M180" s="32"/>
      <c r="N180" s="9"/>
    </row>
    <row r="181" spans="1:14" s="11" customFormat="1" ht="12.75">
      <c r="A181" s="10"/>
      <c r="B181" s="10"/>
      <c r="C181" s="10"/>
      <c r="D181" s="10"/>
      <c r="E181" s="10"/>
      <c r="J181" s="14"/>
      <c r="K181" s="15"/>
      <c r="L181" s="15"/>
      <c r="M181" s="32"/>
      <c r="N181" s="9"/>
    </row>
    <row r="182" spans="1:14" s="11" customFormat="1" ht="12.75">
      <c r="A182" s="10"/>
      <c r="B182" s="10"/>
      <c r="C182" s="10"/>
      <c r="D182" s="10"/>
      <c r="E182" s="10"/>
      <c r="J182" s="14"/>
      <c r="K182" s="15"/>
      <c r="L182" s="15"/>
      <c r="M182" s="32"/>
      <c r="N182" s="9"/>
    </row>
    <row r="183" spans="1:14" s="11" customFormat="1" ht="12.75">
      <c r="A183" s="10"/>
      <c r="B183" s="10"/>
      <c r="C183" s="10"/>
      <c r="D183" s="10"/>
      <c r="E183" s="10"/>
      <c r="J183" s="14"/>
      <c r="K183" s="15"/>
      <c r="L183" s="15"/>
      <c r="M183" s="32"/>
      <c r="N183" s="9"/>
    </row>
    <row r="184" spans="1:14" s="11" customFormat="1" ht="12.75">
      <c r="A184" s="10"/>
      <c r="B184" s="10"/>
      <c r="C184" s="10"/>
      <c r="D184" s="10"/>
      <c r="E184" s="10"/>
      <c r="J184" s="14"/>
      <c r="K184" s="15"/>
      <c r="L184" s="15"/>
      <c r="M184" s="32"/>
      <c r="N184" s="9"/>
    </row>
    <row r="185" spans="1:14" s="11" customFormat="1" ht="12.75">
      <c r="A185" s="10"/>
      <c r="B185" s="10"/>
      <c r="C185" s="10"/>
      <c r="D185" s="10"/>
      <c r="E185" s="10"/>
      <c r="J185" s="14"/>
      <c r="K185" s="15"/>
      <c r="L185" s="15"/>
      <c r="M185" s="32"/>
      <c r="N185" s="9"/>
    </row>
    <row r="186" spans="1:14" s="11" customFormat="1" ht="12.75">
      <c r="A186" s="10"/>
      <c r="B186" s="10"/>
      <c r="C186" s="10"/>
      <c r="D186" s="10"/>
      <c r="E186" s="10"/>
      <c r="J186" s="14"/>
      <c r="K186" s="15"/>
      <c r="L186" s="15"/>
      <c r="M186" s="32"/>
      <c r="N186" s="9"/>
    </row>
    <row r="187" spans="1:14" s="11" customFormat="1" ht="12.75">
      <c r="A187" s="10"/>
      <c r="B187" s="10"/>
      <c r="C187" s="10"/>
      <c r="D187" s="10"/>
      <c r="E187" s="10"/>
      <c r="J187" s="14"/>
      <c r="K187" s="15"/>
      <c r="L187" s="15"/>
      <c r="M187" s="32"/>
      <c r="N187" s="9"/>
    </row>
    <row r="188" spans="1:14" s="11" customFormat="1" ht="12.75">
      <c r="A188" s="10"/>
      <c r="B188" s="10"/>
      <c r="C188" s="10"/>
      <c r="D188" s="10"/>
      <c r="E188" s="10"/>
      <c r="J188" s="14"/>
      <c r="K188" s="15"/>
      <c r="L188" s="15"/>
      <c r="M188" s="32"/>
      <c r="N188" s="9"/>
    </row>
    <row r="189" spans="1:14" s="11" customFormat="1" ht="12.75">
      <c r="A189" s="10"/>
      <c r="B189" s="10"/>
      <c r="C189" s="10"/>
      <c r="D189" s="10"/>
      <c r="E189" s="10"/>
      <c r="J189" s="14"/>
      <c r="K189" s="15"/>
      <c r="L189" s="15"/>
      <c r="M189" s="32"/>
      <c r="N189" s="9"/>
    </row>
    <row r="190" spans="1:14" s="11" customFormat="1" ht="12.75">
      <c r="A190" s="10"/>
      <c r="B190" s="10"/>
      <c r="C190" s="10"/>
      <c r="D190" s="10"/>
      <c r="E190" s="10"/>
      <c r="J190" s="14"/>
      <c r="K190" s="15"/>
      <c r="L190" s="15"/>
      <c r="M190" s="32"/>
      <c r="N190" s="9"/>
    </row>
    <row r="191" spans="1:14" s="11" customFormat="1" ht="12.75">
      <c r="A191" s="10"/>
      <c r="B191" s="10"/>
      <c r="C191" s="10"/>
      <c r="D191" s="10"/>
      <c r="E191" s="10"/>
      <c r="J191" s="14"/>
      <c r="K191" s="15"/>
      <c r="L191" s="15"/>
      <c r="M191" s="32"/>
      <c r="N191" s="9"/>
    </row>
    <row r="192" spans="1:14" s="11" customFormat="1" ht="12.75">
      <c r="A192" s="10"/>
      <c r="B192" s="10"/>
      <c r="C192" s="10"/>
      <c r="D192" s="10"/>
      <c r="E192" s="10"/>
      <c r="J192" s="14"/>
      <c r="K192" s="15"/>
      <c r="L192" s="15"/>
      <c r="M192" s="32"/>
      <c r="N192" s="9"/>
    </row>
    <row r="193" spans="1:14" s="11" customFormat="1" ht="12.75">
      <c r="A193" s="10"/>
      <c r="B193" s="10"/>
      <c r="C193" s="10"/>
      <c r="D193" s="10"/>
      <c r="E193" s="10"/>
      <c r="J193" s="14"/>
      <c r="K193" s="15"/>
      <c r="L193" s="15"/>
      <c r="M193" s="32"/>
      <c r="N193" s="9"/>
    </row>
    <row r="194" spans="1:14" s="11" customFormat="1" ht="12.75">
      <c r="A194" s="10"/>
      <c r="B194" s="10"/>
      <c r="C194" s="10"/>
      <c r="D194" s="10"/>
      <c r="E194" s="10"/>
      <c r="J194" s="14"/>
      <c r="K194" s="15"/>
      <c r="L194" s="15"/>
      <c r="M194" s="32"/>
      <c r="N194" s="9"/>
    </row>
    <row r="195" spans="1:14" s="11" customFormat="1" ht="12.75">
      <c r="A195" s="10"/>
      <c r="B195" s="10"/>
      <c r="C195" s="10"/>
      <c r="D195" s="10"/>
      <c r="E195" s="10"/>
      <c r="J195" s="14"/>
      <c r="K195" s="15"/>
      <c r="L195" s="15"/>
      <c r="M195" s="32"/>
      <c r="N195" s="9"/>
    </row>
    <row r="196" spans="1:14" s="11" customFormat="1" ht="12.75">
      <c r="A196" s="10"/>
      <c r="B196" s="10"/>
      <c r="C196" s="10"/>
      <c r="D196" s="10"/>
      <c r="E196" s="10"/>
      <c r="J196" s="14"/>
      <c r="K196" s="15"/>
      <c r="L196" s="15"/>
      <c r="M196" s="32"/>
      <c r="N196" s="9"/>
    </row>
    <row r="197" spans="1:14" s="11" customFormat="1" ht="12.75">
      <c r="A197" s="10"/>
      <c r="B197" s="10"/>
      <c r="C197" s="10"/>
      <c r="D197" s="10"/>
      <c r="E197" s="10"/>
      <c r="J197" s="14"/>
      <c r="K197" s="15"/>
      <c r="L197" s="15"/>
      <c r="M197" s="32"/>
      <c r="N197" s="9"/>
    </row>
    <row r="198" spans="1:14" s="11" customFormat="1" ht="12.75">
      <c r="A198" s="10"/>
      <c r="B198" s="10"/>
      <c r="C198" s="10"/>
      <c r="D198" s="10"/>
      <c r="E198" s="10"/>
      <c r="J198" s="14"/>
      <c r="K198" s="15"/>
      <c r="L198" s="15"/>
      <c r="M198" s="32"/>
      <c r="N198" s="9"/>
    </row>
    <row r="199" spans="1:14" s="11" customFormat="1" ht="12.75">
      <c r="A199" s="10"/>
      <c r="B199" s="10"/>
      <c r="C199" s="10"/>
      <c r="D199" s="10"/>
      <c r="E199" s="10"/>
      <c r="J199" s="14"/>
      <c r="K199" s="15"/>
      <c r="L199" s="15"/>
      <c r="M199" s="32"/>
      <c r="N199" s="9"/>
    </row>
    <row r="200" spans="1:14" s="11" customFormat="1" ht="12.75">
      <c r="A200" s="10"/>
      <c r="B200" s="10"/>
      <c r="C200" s="10"/>
      <c r="D200" s="10"/>
      <c r="E200" s="10"/>
      <c r="J200" s="14"/>
      <c r="K200" s="15"/>
      <c r="L200" s="15"/>
      <c r="M200" s="32"/>
      <c r="N200" s="9"/>
    </row>
    <row r="201" spans="1:14" s="11" customFormat="1" ht="12.75">
      <c r="A201" s="10"/>
      <c r="B201" s="10"/>
      <c r="C201" s="10"/>
      <c r="D201" s="10"/>
      <c r="E201" s="10"/>
      <c r="K201" s="10"/>
      <c r="L201" s="10"/>
      <c r="M201" s="9"/>
      <c r="N201" s="9"/>
    </row>
    <row r="202" spans="1:14" s="11" customFormat="1" ht="12.75">
      <c r="A202" s="10"/>
      <c r="B202" s="10"/>
      <c r="C202" s="10"/>
      <c r="D202" s="10"/>
      <c r="E202" s="10"/>
      <c r="K202" s="10"/>
      <c r="L202" s="10"/>
      <c r="M202" s="9"/>
      <c r="N202" s="9"/>
    </row>
    <row r="203" spans="1:14" s="11" customFormat="1" ht="12.75">
      <c r="A203" s="10"/>
      <c r="B203" s="10"/>
      <c r="C203" s="10"/>
      <c r="D203" s="10"/>
      <c r="E203" s="10"/>
      <c r="K203" s="10"/>
      <c r="L203" s="10"/>
      <c r="M203" s="9"/>
      <c r="N203" s="9"/>
    </row>
    <row r="204" spans="1:14" s="11" customFormat="1" ht="12.75">
      <c r="A204" s="10"/>
      <c r="B204" s="10"/>
      <c r="C204" s="10"/>
      <c r="D204" s="10"/>
      <c r="E204" s="10"/>
      <c r="K204" s="10"/>
      <c r="L204" s="10"/>
      <c r="M204" s="9"/>
      <c r="N204" s="9"/>
    </row>
    <row r="205" spans="1:14" s="11" customFormat="1" ht="12.75">
      <c r="A205" s="10"/>
      <c r="B205" s="10"/>
      <c r="C205" s="10"/>
      <c r="D205" s="10"/>
      <c r="E205" s="10"/>
      <c r="K205" s="10"/>
      <c r="L205" s="10"/>
      <c r="M205" s="9"/>
      <c r="N205" s="9"/>
    </row>
    <row r="206" spans="1:14" s="11" customFormat="1" ht="12.75">
      <c r="A206" s="10"/>
      <c r="B206" s="10"/>
      <c r="C206" s="10"/>
      <c r="D206" s="10"/>
      <c r="E206" s="10"/>
      <c r="K206" s="10"/>
      <c r="L206" s="10"/>
      <c r="M206" s="9"/>
      <c r="N206" s="9"/>
    </row>
    <row r="207" spans="1:14" s="11" customFormat="1" ht="12.75">
      <c r="A207" s="10"/>
      <c r="B207" s="10"/>
      <c r="C207" s="10"/>
      <c r="D207" s="10"/>
      <c r="E207" s="10"/>
      <c r="K207" s="10"/>
      <c r="L207" s="10"/>
      <c r="M207" s="9"/>
      <c r="N207" s="9"/>
    </row>
    <row r="208" spans="1:14" s="11" customFormat="1" ht="12.75">
      <c r="A208" s="10"/>
      <c r="B208" s="10"/>
      <c r="C208" s="10"/>
      <c r="D208" s="10"/>
      <c r="E208" s="10"/>
      <c r="K208" s="10"/>
      <c r="L208" s="10"/>
      <c r="M208" s="9"/>
      <c r="N208" s="9"/>
    </row>
  </sheetData>
  <sheetProtection/>
  <mergeCells count="1">
    <mergeCell ref="B12:C12"/>
  </mergeCells>
  <printOptions/>
  <pageMargins left="0.7874015748031497" right="0.1968503937007874" top="0.7874015748031497" bottom="0.1968503937007874" header="0.5118110236220472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07"/>
  <sheetViews>
    <sheetView tabSelected="1" zoomScale="80" zoomScaleNormal="80" zoomScalePageLayoutView="0" workbookViewId="0" topLeftCell="A1">
      <selection activeCell="L59" sqref="L59"/>
    </sheetView>
  </sheetViews>
  <sheetFormatPr defaultColWidth="9.00390625" defaultRowHeight="12.75"/>
  <cols>
    <col min="1" max="1" width="10.00390625" style="175" customWidth="1"/>
    <col min="2" max="2" width="51.375" style="175" customWidth="1"/>
    <col min="3" max="4" width="7.00390625" style="175" customWidth="1"/>
    <col min="5" max="5" width="15.375" style="175" customWidth="1"/>
    <col min="6" max="6" width="7.125" style="175" customWidth="1"/>
    <col min="7" max="7" width="7.375" style="175" customWidth="1"/>
    <col min="8" max="8" width="11.875" style="39" customWidth="1"/>
    <col min="9" max="9" width="12.625" style="175" customWidth="1"/>
    <col min="10" max="10" width="9.00390625" style="175" customWidth="1"/>
    <col min="11" max="11" width="8.00390625" style="175" customWidth="1"/>
    <col min="12" max="12" width="10.875" style="175" customWidth="1"/>
    <col min="13" max="13" width="21.75390625" style="175" customWidth="1"/>
    <col min="14" max="16384" width="9.125" style="175" customWidth="1"/>
  </cols>
  <sheetData>
    <row r="1" spans="1:10" ht="12.75">
      <c r="A1" s="221"/>
      <c r="B1" s="221"/>
      <c r="C1" s="221"/>
      <c r="D1" s="221"/>
      <c r="E1" s="221"/>
      <c r="F1" s="221"/>
      <c r="G1" s="221"/>
      <c r="H1" s="223" t="s">
        <v>360</v>
      </c>
      <c r="I1" s="223"/>
      <c r="J1" s="221"/>
    </row>
    <row r="2" spans="1:10" ht="12.75">
      <c r="A2" s="221"/>
      <c r="B2" s="221"/>
      <c r="C2" s="221"/>
      <c r="D2" s="221"/>
      <c r="E2" s="221"/>
      <c r="F2" s="221"/>
      <c r="G2" s="221"/>
      <c r="H2" s="224" t="s">
        <v>215</v>
      </c>
      <c r="J2" s="221"/>
    </row>
    <row r="3" spans="1:10" ht="12.75">
      <c r="A3" s="221"/>
      <c r="B3" s="221"/>
      <c r="C3" s="221"/>
      <c r="D3" s="221"/>
      <c r="E3" s="221"/>
      <c r="F3" s="221"/>
      <c r="G3" s="221"/>
      <c r="H3" s="224" t="s">
        <v>216</v>
      </c>
      <c r="J3" s="221"/>
    </row>
    <row r="4" spans="1:10" ht="12.75">
      <c r="A4" s="221"/>
      <c r="B4" s="221"/>
      <c r="C4" s="221"/>
      <c r="D4" s="221"/>
      <c r="E4" s="221"/>
      <c r="F4" s="221"/>
      <c r="G4" s="221"/>
      <c r="H4" s="224" t="s">
        <v>217</v>
      </c>
      <c r="J4" s="221"/>
    </row>
    <row r="5" spans="1:10" ht="12.75">
      <c r="A5" s="221"/>
      <c r="B5" s="221"/>
      <c r="C5" s="221"/>
      <c r="D5" s="221"/>
      <c r="E5" s="221"/>
      <c r="F5" s="221"/>
      <c r="G5" s="221"/>
      <c r="H5" s="224" t="s">
        <v>605</v>
      </c>
      <c r="I5" s="174"/>
      <c r="J5" s="221"/>
    </row>
    <row r="6" spans="1:14" ht="12.75">
      <c r="A6" s="221"/>
      <c r="B6" s="315" t="s">
        <v>608</v>
      </c>
      <c r="C6" s="221"/>
      <c r="D6" s="221"/>
      <c r="E6" s="221"/>
      <c r="F6" s="221"/>
      <c r="G6" s="221"/>
      <c r="H6" s="222"/>
      <c r="I6" s="221"/>
      <c r="J6" s="221"/>
      <c r="N6" s="46"/>
    </row>
    <row r="7" spans="1:14" ht="12.75">
      <c r="A7" s="319" t="s">
        <v>607</v>
      </c>
      <c r="B7" s="319"/>
      <c r="C7" s="319"/>
      <c r="D7" s="319"/>
      <c r="E7" s="319"/>
      <c r="F7" s="225"/>
      <c r="G7" s="225"/>
      <c r="H7" s="226"/>
      <c r="I7" s="221"/>
      <c r="J7" s="221"/>
      <c r="N7" s="46"/>
    </row>
    <row r="8" spans="1:14" ht="12.75">
      <c r="A8" s="319" t="s">
        <v>609</v>
      </c>
      <c r="B8" s="319"/>
      <c r="C8" s="319"/>
      <c r="D8" s="319"/>
      <c r="E8" s="319"/>
      <c r="F8" s="225"/>
      <c r="G8" s="225"/>
      <c r="H8" s="226"/>
      <c r="I8" s="221"/>
      <c r="J8" s="221"/>
      <c r="N8" s="46"/>
    </row>
    <row r="9" spans="1:14" ht="12.75">
      <c r="A9" s="42" t="s">
        <v>410</v>
      </c>
      <c r="B9" s="42"/>
      <c r="C9" s="42"/>
      <c r="D9" s="42"/>
      <c r="E9" s="42"/>
      <c r="F9" s="225"/>
      <c r="G9" s="225"/>
      <c r="H9" s="226"/>
      <c r="I9" s="221"/>
      <c r="J9" s="221"/>
      <c r="N9" s="46"/>
    </row>
    <row r="10" spans="1:10" ht="12.75">
      <c r="A10" s="321" t="s">
        <v>604</v>
      </c>
      <c r="B10" s="321"/>
      <c r="C10" s="321"/>
      <c r="D10" s="321"/>
      <c r="E10" s="321"/>
      <c r="F10" s="225"/>
      <c r="G10" s="225"/>
      <c r="H10" s="226"/>
      <c r="I10" s="221"/>
      <c r="J10" s="221"/>
    </row>
    <row r="11" spans="1:10" ht="9" customHeight="1">
      <c r="A11" s="221"/>
      <c r="B11" s="221"/>
      <c r="C11" s="221"/>
      <c r="D11" s="221"/>
      <c r="E11" s="221"/>
      <c r="F11" s="221"/>
      <c r="G11" s="221"/>
      <c r="H11" s="222"/>
      <c r="I11" s="221"/>
      <c r="J11" s="221"/>
    </row>
    <row r="12" spans="1:26" ht="15.75" customHeight="1">
      <c r="A12" s="227"/>
      <c r="B12" s="228"/>
      <c r="C12" s="227"/>
      <c r="D12" s="227"/>
      <c r="E12" s="227"/>
      <c r="F12" s="227"/>
      <c r="G12" s="227"/>
      <c r="H12" s="229"/>
      <c r="I12" s="230" t="s">
        <v>210</v>
      </c>
      <c r="J12" s="176"/>
      <c r="K12" s="177"/>
      <c r="N12"/>
      <c r="O12"/>
      <c r="P12"/>
      <c r="Q12"/>
      <c r="R12"/>
      <c r="S12"/>
      <c r="T12"/>
      <c r="U12"/>
      <c r="V12"/>
      <c r="W12"/>
      <c r="X12" s="46"/>
      <c r="Y12"/>
      <c r="Z12" s="47"/>
    </row>
    <row r="13" spans="1:26" ht="77.25" customHeight="1">
      <c r="A13" s="231" t="s">
        <v>0</v>
      </c>
      <c r="B13" s="232" t="s">
        <v>218</v>
      </c>
      <c r="C13" s="232" t="s">
        <v>219</v>
      </c>
      <c r="D13" s="232" t="s">
        <v>220</v>
      </c>
      <c r="E13" s="232" t="s">
        <v>221</v>
      </c>
      <c r="F13" s="233" t="s">
        <v>222</v>
      </c>
      <c r="G13" s="193" t="s">
        <v>223</v>
      </c>
      <c r="H13" s="270" t="s">
        <v>365</v>
      </c>
      <c r="I13" s="271" t="s">
        <v>212</v>
      </c>
      <c r="J13" s="272" t="s">
        <v>359</v>
      </c>
      <c r="K13" s="179"/>
      <c r="N13"/>
      <c r="O13"/>
      <c r="P13"/>
      <c r="Q13"/>
      <c r="R13"/>
      <c r="S13"/>
      <c r="T13"/>
      <c r="U13"/>
      <c r="V13"/>
      <c r="W13"/>
      <c r="X13" s="46"/>
      <c r="Y13"/>
      <c r="Z13" s="47"/>
    </row>
    <row r="14" spans="1:26" ht="21.75" customHeight="1">
      <c r="A14" s="287" t="s">
        <v>225</v>
      </c>
      <c r="B14" s="199" t="s">
        <v>226</v>
      </c>
      <c r="C14" s="193"/>
      <c r="D14" s="208" t="s">
        <v>227</v>
      </c>
      <c r="E14" s="208"/>
      <c r="F14" s="208"/>
      <c r="G14" s="288"/>
      <c r="H14" s="289">
        <f>H15+H20+H48+H88+H91</f>
        <v>4408</v>
      </c>
      <c r="I14" s="289">
        <f>I15+I20+I48+I88+I91</f>
        <v>4399.21192</v>
      </c>
      <c r="J14" s="276">
        <f aca="true" t="shared" si="0" ref="J14:J20">I14/H14</f>
        <v>0.998006333938294</v>
      </c>
      <c r="K14" s="181"/>
      <c r="N14"/>
      <c r="O14"/>
      <c r="P14"/>
      <c r="Q14"/>
      <c r="R14"/>
      <c r="S14"/>
      <c r="T14"/>
      <c r="U14"/>
      <c r="V14"/>
      <c r="W14"/>
      <c r="X14"/>
      <c r="Y14"/>
      <c r="Z14"/>
    </row>
    <row r="15" spans="1:26" ht="45" customHeight="1">
      <c r="A15" s="287" t="s">
        <v>5</v>
      </c>
      <c r="B15" s="199" t="s">
        <v>228</v>
      </c>
      <c r="C15" s="208" t="s">
        <v>377</v>
      </c>
      <c r="D15" s="208" t="s">
        <v>229</v>
      </c>
      <c r="E15" s="208"/>
      <c r="F15" s="208"/>
      <c r="G15" s="288"/>
      <c r="H15" s="241">
        <f>H16</f>
        <v>246.3</v>
      </c>
      <c r="I15" s="241">
        <f>I16</f>
        <v>246.062</v>
      </c>
      <c r="J15" s="276">
        <f t="shared" si="0"/>
        <v>0.9990336987413723</v>
      </c>
      <c r="K15" s="182"/>
      <c r="M15" s="40"/>
      <c r="N15" s="319"/>
      <c r="O15" s="319"/>
      <c r="P15" s="319"/>
      <c r="Q15" s="319"/>
      <c r="R15" s="319"/>
      <c r="S15" s="41"/>
      <c r="T15" s="41"/>
      <c r="U15" s="43"/>
      <c r="V15" s="8"/>
      <c r="W15"/>
      <c r="X15"/>
      <c r="Y15"/>
      <c r="Z15"/>
    </row>
    <row r="16" spans="1:26" ht="27" customHeight="1">
      <c r="A16" s="287" t="s">
        <v>178</v>
      </c>
      <c r="B16" s="199" t="s">
        <v>230</v>
      </c>
      <c r="C16" s="208" t="s">
        <v>377</v>
      </c>
      <c r="D16" s="208" t="s">
        <v>229</v>
      </c>
      <c r="E16" s="208" t="s">
        <v>511</v>
      </c>
      <c r="F16" s="208"/>
      <c r="G16" s="288"/>
      <c r="H16" s="241">
        <f>H17</f>
        <v>246.3</v>
      </c>
      <c r="I16" s="241">
        <f>I17</f>
        <v>246.062</v>
      </c>
      <c r="J16" s="276">
        <f t="shared" si="0"/>
        <v>0.9990336987413723</v>
      </c>
      <c r="K16" s="181"/>
      <c r="M16" s="40"/>
      <c r="N16" s="319"/>
      <c r="O16" s="319"/>
      <c r="P16" s="319"/>
      <c r="Q16" s="319"/>
      <c r="R16" s="319"/>
      <c r="S16" s="41"/>
      <c r="T16" s="41"/>
      <c r="U16" s="44"/>
      <c r="V16" s="38"/>
      <c r="W16"/>
      <c r="X16"/>
      <c r="Y16"/>
      <c r="Z16"/>
    </row>
    <row r="17" spans="1:26" ht="17.25" customHeight="1">
      <c r="A17" s="198" t="s">
        <v>231</v>
      </c>
      <c r="B17" s="183" t="s">
        <v>232</v>
      </c>
      <c r="C17" s="193" t="s">
        <v>377</v>
      </c>
      <c r="D17" s="193" t="s">
        <v>229</v>
      </c>
      <c r="E17" s="193" t="s">
        <v>511</v>
      </c>
      <c r="F17" s="193" t="s">
        <v>233</v>
      </c>
      <c r="G17" s="193" t="s">
        <v>234</v>
      </c>
      <c r="H17" s="242">
        <f>H18+H19</f>
        <v>246.3</v>
      </c>
      <c r="I17" s="242">
        <f>I18+I19</f>
        <v>246.062</v>
      </c>
      <c r="J17" s="275">
        <f t="shared" si="0"/>
        <v>0.9990336987413723</v>
      </c>
      <c r="K17" s="181"/>
      <c r="M17" s="40"/>
      <c r="N17" s="42"/>
      <c r="O17" s="42"/>
      <c r="P17" s="42"/>
      <c r="Q17" s="42"/>
      <c r="R17" s="42"/>
      <c r="S17" s="41"/>
      <c r="T17" s="41"/>
      <c r="U17" s="44"/>
      <c r="V17" s="8"/>
      <c r="W17"/>
      <c r="X17"/>
      <c r="Y17"/>
      <c r="Z17"/>
    </row>
    <row r="18" spans="1:26" ht="14.25" customHeight="1">
      <c r="A18" s="198" t="s">
        <v>235</v>
      </c>
      <c r="B18" s="183" t="s">
        <v>236</v>
      </c>
      <c r="C18" s="193" t="s">
        <v>377</v>
      </c>
      <c r="D18" s="193" t="s">
        <v>229</v>
      </c>
      <c r="E18" s="193" t="s">
        <v>511</v>
      </c>
      <c r="F18" s="193" t="s">
        <v>233</v>
      </c>
      <c r="G18" s="193" t="s">
        <v>237</v>
      </c>
      <c r="H18" s="290">
        <v>195.3</v>
      </c>
      <c r="I18" s="273">
        <v>195.25</v>
      </c>
      <c r="J18" s="275">
        <f t="shared" si="0"/>
        <v>0.9997439836149513</v>
      </c>
      <c r="K18" s="181"/>
      <c r="M18" s="40"/>
      <c r="N18" s="320"/>
      <c r="O18" s="320"/>
      <c r="P18" s="320"/>
      <c r="Q18" s="320"/>
      <c r="R18" s="320"/>
      <c r="S18" s="41"/>
      <c r="T18" s="41"/>
      <c r="U18" s="44"/>
      <c r="V18" s="8"/>
      <c r="W18"/>
      <c r="X18"/>
      <c r="Y18"/>
      <c r="Z18"/>
    </row>
    <row r="19" spans="1:15" ht="17.25" customHeight="1">
      <c r="A19" s="198" t="s">
        <v>238</v>
      </c>
      <c r="B19" s="183" t="s">
        <v>239</v>
      </c>
      <c r="C19" s="193" t="s">
        <v>377</v>
      </c>
      <c r="D19" s="193" t="s">
        <v>229</v>
      </c>
      <c r="E19" s="193" t="s">
        <v>511</v>
      </c>
      <c r="F19" s="193" t="s">
        <v>512</v>
      </c>
      <c r="G19" s="193" t="s">
        <v>240</v>
      </c>
      <c r="H19" s="290">
        <v>51</v>
      </c>
      <c r="I19" s="273">
        <v>50.812</v>
      </c>
      <c r="J19" s="275">
        <f t="shared" si="0"/>
        <v>0.996313725490196</v>
      </c>
      <c r="K19" s="184"/>
      <c r="L19" s="184"/>
      <c r="M19" s="184"/>
      <c r="N19" s="184"/>
      <c r="O19" s="178"/>
    </row>
    <row r="20" spans="1:15" ht="50.25" customHeight="1">
      <c r="A20" s="287" t="s">
        <v>42</v>
      </c>
      <c r="B20" s="199" t="s">
        <v>378</v>
      </c>
      <c r="C20" s="208" t="s">
        <v>377</v>
      </c>
      <c r="D20" s="208" t="s">
        <v>241</v>
      </c>
      <c r="E20" s="208"/>
      <c r="F20" s="208"/>
      <c r="G20" s="288"/>
      <c r="H20" s="241">
        <f>H21+H25+H28+H46</f>
        <v>1164.7</v>
      </c>
      <c r="I20" s="241">
        <f>I21+I25+I28+I46</f>
        <v>1162.86642</v>
      </c>
      <c r="J20" s="276">
        <f t="shared" si="0"/>
        <v>0.9984257061904354</v>
      </c>
      <c r="K20" s="169"/>
      <c r="L20" s="184"/>
      <c r="M20" s="184"/>
      <c r="N20" s="184"/>
      <c r="O20" s="178"/>
    </row>
    <row r="21" spans="1:15" ht="42.75" customHeight="1">
      <c r="A21" s="287" t="s">
        <v>45</v>
      </c>
      <c r="B21" s="199" t="s">
        <v>513</v>
      </c>
      <c r="C21" s="208" t="s">
        <v>377</v>
      </c>
      <c r="D21" s="208" t="s">
        <v>241</v>
      </c>
      <c r="E21" s="208" t="s">
        <v>514</v>
      </c>
      <c r="F21" s="208"/>
      <c r="G21" s="288"/>
      <c r="H21" s="241">
        <f>H22</f>
        <v>186</v>
      </c>
      <c r="I21" s="241">
        <f>I22</f>
        <v>185.852</v>
      </c>
      <c r="J21" s="276">
        <v>1</v>
      </c>
      <c r="K21" s="169"/>
      <c r="L21" s="184"/>
      <c r="M21" s="184"/>
      <c r="N21" s="184"/>
      <c r="O21" s="178"/>
    </row>
    <row r="22" spans="1:15" ht="18" customHeight="1">
      <c r="A22" s="198" t="s">
        <v>515</v>
      </c>
      <c r="B22" s="183" t="s">
        <v>232</v>
      </c>
      <c r="C22" s="193" t="s">
        <v>377</v>
      </c>
      <c r="D22" s="193" t="s">
        <v>241</v>
      </c>
      <c r="E22" s="193" t="s">
        <v>514</v>
      </c>
      <c r="F22" s="193" t="s">
        <v>233</v>
      </c>
      <c r="G22" s="193" t="s">
        <v>234</v>
      </c>
      <c r="H22" s="242">
        <f>H23+H24</f>
        <v>186</v>
      </c>
      <c r="I22" s="242">
        <f>I23+I24</f>
        <v>185.852</v>
      </c>
      <c r="J22" s="275">
        <v>1</v>
      </c>
      <c r="K22" s="181"/>
      <c r="L22" s="181"/>
      <c r="M22" s="181"/>
      <c r="N22" s="181"/>
      <c r="O22" s="178"/>
    </row>
    <row r="23" spans="1:15" ht="16.5" customHeight="1">
      <c r="A23" s="198" t="s">
        <v>516</v>
      </c>
      <c r="B23" s="183" t="s">
        <v>236</v>
      </c>
      <c r="C23" s="193" t="s">
        <v>377</v>
      </c>
      <c r="D23" s="193" t="s">
        <v>241</v>
      </c>
      <c r="E23" s="193" t="s">
        <v>514</v>
      </c>
      <c r="F23" s="193" t="s">
        <v>233</v>
      </c>
      <c r="G23" s="193" t="s">
        <v>237</v>
      </c>
      <c r="H23" s="290">
        <v>148.4</v>
      </c>
      <c r="I23" s="273">
        <v>148.31</v>
      </c>
      <c r="J23" s="275">
        <v>1</v>
      </c>
      <c r="K23" s="181"/>
      <c r="L23" s="181"/>
      <c r="M23" s="181"/>
      <c r="N23" s="181"/>
      <c r="O23" s="178"/>
    </row>
    <row r="24" spans="1:15" ht="21" customHeight="1">
      <c r="A24" s="198" t="s">
        <v>246</v>
      </c>
      <c r="B24" s="183" t="s">
        <v>239</v>
      </c>
      <c r="C24" s="193" t="s">
        <v>377</v>
      </c>
      <c r="D24" s="193" t="s">
        <v>241</v>
      </c>
      <c r="E24" s="193" t="s">
        <v>514</v>
      </c>
      <c r="F24" s="193" t="s">
        <v>512</v>
      </c>
      <c r="G24" s="193" t="s">
        <v>240</v>
      </c>
      <c r="H24" s="243">
        <v>37.6</v>
      </c>
      <c r="I24" s="243">
        <v>37.542</v>
      </c>
      <c r="J24" s="275">
        <f>I24/H24</f>
        <v>0.9984574468085107</v>
      </c>
      <c r="K24" s="184"/>
      <c r="L24" s="184"/>
      <c r="M24" s="184"/>
      <c r="N24" s="184"/>
      <c r="O24" s="178"/>
    </row>
    <row r="25" spans="1:15" ht="53.25" customHeight="1">
      <c r="A25" s="287" t="s">
        <v>47</v>
      </c>
      <c r="B25" s="199" t="s">
        <v>242</v>
      </c>
      <c r="C25" s="193" t="s">
        <v>377</v>
      </c>
      <c r="D25" s="208" t="s">
        <v>241</v>
      </c>
      <c r="E25" s="208" t="s">
        <v>517</v>
      </c>
      <c r="F25" s="208"/>
      <c r="G25" s="288"/>
      <c r="H25" s="244">
        <f>H26</f>
        <v>27.2</v>
      </c>
      <c r="I25" s="244">
        <f>I26</f>
        <v>27.144</v>
      </c>
      <c r="J25" s="276">
        <f>I25/H25</f>
        <v>0.9979411764705882</v>
      </c>
      <c r="K25" s="169"/>
      <c r="L25" s="184"/>
      <c r="M25" s="184"/>
      <c r="N25" s="184"/>
      <c r="O25" s="178"/>
    </row>
    <row r="26" spans="1:18" ht="17.25" customHeight="1">
      <c r="A26" s="198" t="s">
        <v>243</v>
      </c>
      <c r="B26" s="183" t="s">
        <v>244</v>
      </c>
      <c r="C26" s="193" t="s">
        <v>377</v>
      </c>
      <c r="D26" s="193" t="s">
        <v>241</v>
      </c>
      <c r="E26" s="193" t="s">
        <v>517</v>
      </c>
      <c r="F26" s="193" t="s">
        <v>415</v>
      </c>
      <c r="G26" s="193" t="s">
        <v>245</v>
      </c>
      <c r="H26" s="290">
        <f>H27</f>
        <v>27.2</v>
      </c>
      <c r="I26" s="290">
        <f>I27</f>
        <v>27.144</v>
      </c>
      <c r="J26" s="275">
        <f>I26/H26</f>
        <v>0.9979411764705882</v>
      </c>
      <c r="K26" s="169"/>
      <c r="L26" s="184"/>
      <c r="M26" s="184"/>
      <c r="N26" s="184"/>
      <c r="O26" s="185"/>
      <c r="P26" s="185"/>
      <c r="Q26" s="185"/>
      <c r="R26" s="185"/>
    </row>
    <row r="27" spans="1:18" ht="19.5" customHeight="1">
      <c r="A27" s="198" t="s">
        <v>246</v>
      </c>
      <c r="B27" s="183" t="s">
        <v>247</v>
      </c>
      <c r="C27" s="193" t="s">
        <v>377</v>
      </c>
      <c r="D27" s="193" t="s">
        <v>241</v>
      </c>
      <c r="E27" s="193" t="s">
        <v>517</v>
      </c>
      <c r="F27" s="193" t="s">
        <v>415</v>
      </c>
      <c r="G27" s="193" t="s">
        <v>248</v>
      </c>
      <c r="H27" s="290">
        <v>27.2</v>
      </c>
      <c r="I27" s="273">
        <v>27.144</v>
      </c>
      <c r="J27" s="275">
        <f>I27/H27</f>
        <v>0.9979411764705882</v>
      </c>
      <c r="K27" s="181"/>
      <c r="L27" s="181"/>
      <c r="M27" s="181"/>
      <c r="N27" s="181"/>
      <c r="O27" s="186"/>
      <c r="P27" s="186"/>
      <c r="Q27" s="185"/>
      <c r="R27" s="185"/>
    </row>
    <row r="28" spans="1:18" ht="31.5" customHeight="1">
      <c r="A28" s="287" t="s">
        <v>249</v>
      </c>
      <c r="B28" s="199" t="s">
        <v>379</v>
      </c>
      <c r="C28" s="193" t="s">
        <v>377</v>
      </c>
      <c r="D28" s="208" t="s">
        <v>241</v>
      </c>
      <c r="E28" s="208" t="s">
        <v>518</v>
      </c>
      <c r="F28" s="208"/>
      <c r="G28" s="288"/>
      <c r="H28" s="244">
        <f>+H29+H33+H39+H44+H45</f>
        <v>933.5</v>
      </c>
      <c r="I28" s="244">
        <f>+I29+I33+I39+I44+I45</f>
        <v>931.8704200000001</v>
      </c>
      <c r="J28" s="276">
        <f>I28/H28</f>
        <v>0.9982543331547938</v>
      </c>
      <c r="K28" s="184"/>
      <c r="L28" s="187"/>
      <c r="M28" s="187"/>
      <c r="N28" s="188"/>
      <c r="O28" s="185"/>
      <c r="P28" s="185"/>
      <c r="Q28" s="185"/>
      <c r="R28" s="185"/>
    </row>
    <row r="29" spans="1:18" ht="17.25" customHeight="1">
      <c r="A29" s="198" t="s">
        <v>250</v>
      </c>
      <c r="B29" s="183" t="s">
        <v>232</v>
      </c>
      <c r="C29" s="193" t="s">
        <v>377</v>
      </c>
      <c r="D29" s="193" t="s">
        <v>241</v>
      </c>
      <c r="E29" s="193" t="s">
        <v>518</v>
      </c>
      <c r="F29" s="193" t="s">
        <v>233</v>
      </c>
      <c r="G29" s="193" t="s">
        <v>234</v>
      </c>
      <c r="H29" s="242">
        <f>SUM(H30:H32)</f>
        <v>884</v>
      </c>
      <c r="I29" s="242">
        <f>SUM(I30:I32)</f>
        <v>882.62372</v>
      </c>
      <c r="J29" s="275">
        <f aca="true" t="shared" si="1" ref="J29:J43">I29/H29</f>
        <v>0.9984431221719458</v>
      </c>
      <c r="K29" s="169"/>
      <c r="L29" s="187"/>
      <c r="M29" s="187"/>
      <c r="N29" s="188"/>
      <c r="O29" s="185"/>
      <c r="P29" s="185"/>
      <c r="Q29" s="185"/>
      <c r="R29" s="185"/>
    </row>
    <row r="30" spans="1:18" s="190" customFormat="1" ht="14.25" customHeight="1">
      <c r="A30" s="198" t="s">
        <v>251</v>
      </c>
      <c r="B30" s="183" t="s">
        <v>236</v>
      </c>
      <c r="C30" s="193" t="s">
        <v>377</v>
      </c>
      <c r="D30" s="193" t="s">
        <v>241</v>
      </c>
      <c r="E30" s="193" t="s">
        <v>518</v>
      </c>
      <c r="F30" s="193" t="s">
        <v>233</v>
      </c>
      <c r="G30" s="193" t="s">
        <v>237</v>
      </c>
      <c r="H30" s="290">
        <v>533</v>
      </c>
      <c r="I30" s="273">
        <v>532.15412</v>
      </c>
      <c r="J30" s="275">
        <f t="shared" si="1"/>
        <v>0.9984129831144466</v>
      </c>
      <c r="K30" s="181"/>
      <c r="L30" s="187"/>
      <c r="M30" s="187"/>
      <c r="N30" s="188"/>
      <c r="O30" s="189"/>
      <c r="P30" s="189"/>
      <c r="Q30" s="189"/>
      <c r="R30" s="189"/>
    </row>
    <row r="31" spans="1:22" s="190" customFormat="1" ht="17.25" customHeight="1">
      <c r="A31" s="198" t="s">
        <v>252</v>
      </c>
      <c r="B31" s="183" t="s">
        <v>343</v>
      </c>
      <c r="C31" s="193" t="s">
        <v>377</v>
      </c>
      <c r="D31" s="193" t="s">
        <v>241</v>
      </c>
      <c r="E31" s="193" t="s">
        <v>518</v>
      </c>
      <c r="F31" s="193" t="s">
        <v>233</v>
      </c>
      <c r="G31" s="193" t="s">
        <v>344</v>
      </c>
      <c r="H31" s="290">
        <v>0</v>
      </c>
      <c r="I31" s="273">
        <v>0</v>
      </c>
      <c r="J31" s="275">
        <v>0</v>
      </c>
      <c r="K31" s="184"/>
      <c r="L31" s="187"/>
      <c r="M31" s="187"/>
      <c r="N31" s="188"/>
      <c r="O31" s="189"/>
      <c r="P31" s="189"/>
      <c r="Q31" s="189"/>
      <c r="R31" s="189"/>
      <c r="S31" s="189"/>
      <c r="T31" s="189"/>
      <c r="U31" s="189"/>
      <c r="V31" s="189"/>
    </row>
    <row r="32" spans="1:22" s="190" customFormat="1" ht="18" customHeight="1">
      <c r="A32" s="198" t="s">
        <v>252</v>
      </c>
      <c r="B32" s="183" t="s">
        <v>239</v>
      </c>
      <c r="C32" s="193" t="s">
        <v>377</v>
      </c>
      <c r="D32" s="193" t="s">
        <v>241</v>
      </c>
      <c r="E32" s="193" t="s">
        <v>518</v>
      </c>
      <c r="F32" s="193" t="s">
        <v>512</v>
      </c>
      <c r="G32" s="193" t="s">
        <v>240</v>
      </c>
      <c r="H32" s="290">
        <v>351</v>
      </c>
      <c r="I32" s="273">
        <v>350.4696</v>
      </c>
      <c r="J32" s="275">
        <f t="shared" si="1"/>
        <v>0.998488888888889</v>
      </c>
      <c r="K32" s="184"/>
      <c r="L32" s="187"/>
      <c r="M32" s="187"/>
      <c r="N32" s="188"/>
      <c r="O32" s="188"/>
      <c r="P32" s="188"/>
      <c r="Q32" s="188"/>
      <c r="R32" s="188"/>
      <c r="S32" s="189"/>
      <c r="T32" s="189"/>
      <c r="U32" s="189"/>
      <c r="V32" s="189"/>
    </row>
    <row r="33" spans="1:22" s="190" customFormat="1" ht="16.5" customHeight="1">
      <c r="A33" s="198" t="s">
        <v>381</v>
      </c>
      <c r="B33" s="183" t="s">
        <v>244</v>
      </c>
      <c r="C33" s="193" t="s">
        <v>377</v>
      </c>
      <c r="D33" s="193" t="s">
        <v>241</v>
      </c>
      <c r="E33" s="193" t="s">
        <v>518</v>
      </c>
      <c r="F33" s="193" t="s">
        <v>277</v>
      </c>
      <c r="G33" s="193" t="s">
        <v>245</v>
      </c>
      <c r="H33" s="290">
        <f>SUM(H34:H38)</f>
        <v>32.8</v>
      </c>
      <c r="I33" s="290">
        <f>SUM(I34:I38)</f>
        <v>32.7</v>
      </c>
      <c r="J33" s="275">
        <f t="shared" si="1"/>
        <v>0.9969512195121953</v>
      </c>
      <c r="K33" s="184"/>
      <c r="L33" s="187"/>
      <c r="M33" s="187"/>
      <c r="N33" s="188"/>
      <c r="O33" s="189"/>
      <c r="P33" s="189"/>
      <c r="Q33" s="189"/>
      <c r="R33" s="189"/>
      <c r="S33" s="189"/>
      <c r="T33" s="189"/>
      <c r="U33" s="189"/>
      <c r="V33" s="189"/>
    </row>
    <row r="34" spans="1:22" s="190" customFormat="1" ht="15.75" customHeight="1">
      <c r="A34" s="198" t="s">
        <v>382</v>
      </c>
      <c r="B34" s="183" t="s">
        <v>253</v>
      </c>
      <c r="C34" s="193" t="s">
        <v>377</v>
      </c>
      <c r="D34" s="193" t="s">
        <v>241</v>
      </c>
      <c r="E34" s="193" t="s">
        <v>518</v>
      </c>
      <c r="F34" s="193" t="s">
        <v>254</v>
      </c>
      <c r="G34" s="193" t="s">
        <v>255</v>
      </c>
      <c r="H34" s="290">
        <v>3</v>
      </c>
      <c r="I34" s="273">
        <v>3</v>
      </c>
      <c r="J34" s="275">
        <f t="shared" si="1"/>
        <v>1</v>
      </c>
      <c r="K34" s="181"/>
      <c r="L34" s="187"/>
      <c r="M34" s="187"/>
      <c r="N34" s="188"/>
      <c r="O34" s="191"/>
      <c r="P34" s="191"/>
      <c r="Q34" s="191"/>
      <c r="R34" s="191"/>
      <c r="S34" s="189"/>
      <c r="T34" s="189"/>
      <c r="U34" s="189"/>
      <c r="V34" s="189"/>
    </row>
    <row r="35" spans="1:22" s="174" customFormat="1" ht="18" customHeight="1">
      <c r="A35" s="198" t="s">
        <v>383</v>
      </c>
      <c r="B35" s="183" t="s">
        <v>256</v>
      </c>
      <c r="C35" s="193" t="s">
        <v>377</v>
      </c>
      <c r="D35" s="193" t="s">
        <v>241</v>
      </c>
      <c r="E35" s="193" t="s">
        <v>518</v>
      </c>
      <c r="F35" s="193" t="s">
        <v>254</v>
      </c>
      <c r="G35" s="193" t="s">
        <v>258</v>
      </c>
      <c r="H35" s="290">
        <v>19.6</v>
      </c>
      <c r="I35" s="273">
        <v>19.6</v>
      </c>
      <c r="J35" s="275">
        <f t="shared" si="1"/>
        <v>1</v>
      </c>
      <c r="K35" s="184"/>
      <c r="L35" s="187"/>
      <c r="M35" s="187"/>
      <c r="N35" s="188"/>
      <c r="O35" s="192"/>
      <c r="P35" s="192"/>
      <c r="Q35" s="192"/>
      <c r="R35" s="192"/>
      <c r="S35" s="192"/>
      <c r="T35" s="192"/>
      <c r="U35" s="192"/>
      <c r="V35" s="192"/>
    </row>
    <row r="36" spans="1:22" s="174" customFormat="1" ht="16.5" customHeight="1">
      <c r="A36" s="198" t="s">
        <v>384</v>
      </c>
      <c r="B36" s="183" t="s">
        <v>256</v>
      </c>
      <c r="C36" s="193" t="s">
        <v>377</v>
      </c>
      <c r="D36" s="193" t="s">
        <v>241</v>
      </c>
      <c r="E36" s="193" t="s">
        <v>518</v>
      </c>
      <c r="F36" s="193" t="s">
        <v>257</v>
      </c>
      <c r="G36" s="193" t="s">
        <v>258</v>
      </c>
      <c r="H36" s="290">
        <v>3.2</v>
      </c>
      <c r="I36" s="242">
        <v>3.2</v>
      </c>
      <c r="J36" s="275">
        <f t="shared" si="1"/>
        <v>1</v>
      </c>
      <c r="K36" s="184"/>
      <c r="L36" s="187"/>
      <c r="M36" s="187"/>
      <c r="N36" s="188"/>
      <c r="O36" s="191"/>
      <c r="P36" s="191"/>
      <c r="Q36" s="191"/>
      <c r="R36" s="191"/>
      <c r="S36" s="192"/>
      <c r="T36" s="192"/>
      <c r="U36" s="192"/>
      <c r="V36" s="192"/>
    </row>
    <row r="37" spans="1:22" s="174" customFormat="1" ht="15.75" customHeight="1">
      <c r="A37" s="198" t="s">
        <v>385</v>
      </c>
      <c r="B37" s="183" t="s">
        <v>259</v>
      </c>
      <c r="C37" s="193" t="s">
        <v>377</v>
      </c>
      <c r="D37" s="193" t="s">
        <v>241</v>
      </c>
      <c r="E37" s="193" t="s">
        <v>518</v>
      </c>
      <c r="F37" s="193" t="s">
        <v>254</v>
      </c>
      <c r="G37" s="193" t="s">
        <v>248</v>
      </c>
      <c r="H37" s="290">
        <v>5</v>
      </c>
      <c r="I37" s="273">
        <v>4.9</v>
      </c>
      <c r="J37" s="275">
        <f t="shared" si="1"/>
        <v>0.9800000000000001</v>
      </c>
      <c r="K37" s="184"/>
      <c r="L37" s="187"/>
      <c r="M37" s="187"/>
      <c r="N37" s="188"/>
      <c r="O37" s="192"/>
      <c r="P37" s="192"/>
      <c r="Q37" s="192"/>
      <c r="R37" s="192"/>
      <c r="S37" s="192"/>
      <c r="T37" s="192"/>
      <c r="U37" s="192"/>
      <c r="V37" s="192"/>
    </row>
    <row r="38" spans="1:22" s="174" customFormat="1" ht="17.25" customHeight="1">
      <c r="A38" s="198" t="s">
        <v>385</v>
      </c>
      <c r="B38" s="183" t="s">
        <v>259</v>
      </c>
      <c r="C38" s="193" t="s">
        <v>377</v>
      </c>
      <c r="D38" s="193" t="s">
        <v>241</v>
      </c>
      <c r="E38" s="193" t="s">
        <v>518</v>
      </c>
      <c r="F38" s="193" t="s">
        <v>257</v>
      </c>
      <c r="G38" s="193" t="s">
        <v>248</v>
      </c>
      <c r="H38" s="242">
        <v>2</v>
      </c>
      <c r="I38" s="243">
        <v>2</v>
      </c>
      <c r="J38" s="275">
        <f t="shared" si="1"/>
        <v>1</v>
      </c>
      <c r="K38" s="184"/>
      <c r="L38" s="187"/>
      <c r="M38" s="187"/>
      <c r="N38" s="188"/>
      <c r="O38" s="192"/>
      <c r="P38" s="192"/>
      <c r="Q38" s="192"/>
      <c r="R38" s="192"/>
      <c r="S38" s="192"/>
      <c r="T38" s="192"/>
      <c r="U38" s="192"/>
      <c r="V38" s="192"/>
    </row>
    <row r="39" spans="1:22" s="174" customFormat="1" ht="18" customHeight="1">
      <c r="A39" s="198" t="s">
        <v>386</v>
      </c>
      <c r="B39" s="183" t="s">
        <v>263</v>
      </c>
      <c r="C39" s="193" t="s">
        <v>377</v>
      </c>
      <c r="D39" s="193" t="s">
        <v>241</v>
      </c>
      <c r="E39" s="193" t="s">
        <v>518</v>
      </c>
      <c r="F39" s="193" t="s">
        <v>277</v>
      </c>
      <c r="G39" s="193" t="s">
        <v>15</v>
      </c>
      <c r="H39" s="242">
        <f>SUM(H40:H43)</f>
        <v>16.7</v>
      </c>
      <c r="I39" s="242">
        <f>SUM(I40:I43)</f>
        <v>16.5467</v>
      </c>
      <c r="J39" s="275">
        <f t="shared" si="1"/>
        <v>0.9908203592814372</v>
      </c>
      <c r="K39" s="184"/>
      <c r="L39" s="187"/>
      <c r="M39" s="187"/>
      <c r="N39" s="188"/>
      <c r="O39" s="192"/>
      <c r="P39" s="192"/>
      <c r="Q39" s="192"/>
      <c r="R39" s="192"/>
      <c r="S39" s="192"/>
      <c r="T39" s="192"/>
      <c r="U39" s="192"/>
      <c r="V39" s="192"/>
    </row>
    <row r="40" spans="1:22" s="174" customFormat="1" ht="16.5" customHeight="1">
      <c r="A40" s="198" t="s">
        <v>418</v>
      </c>
      <c r="B40" s="183" t="s">
        <v>264</v>
      </c>
      <c r="C40" s="193" t="s">
        <v>377</v>
      </c>
      <c r="D40" s="193" t="s">
        <v>241</v>
      </c>
      <c r="E40" s="193" t="s">
        <v>518</v>
      </c>
      <c r="F40" s="193" t="s">
        <v>254</v>
      </c>
      <c r="G40" s="193" t="s">
        <v>265</v>
      </c>
      <c r="H40" s="290">
        <v>0</v>
      </c>
      <c r="I40" s="290">
        <v>0</v>
      </c>
      <c r="J40" s="275">
        <v>0</v>
      </c>
      <c r="K40" s="184"/>
      <c r="L40" s="187"/>
      <c r="M40" s="187"/>
      <c r="N40" s="188"/>
      <c r="O40" s="192"/>
      <c r="P40" s="192"/>
      <c r="Q40" s="192"/>
      <c r="R40" s="192"/>
      <c r="S40" s="192"/>
      <c r="T40" s="192"/>
      <c r="U40" s="192"/>
      <c r="V40" s="192"/>
    </row>
    <row r="41" spans="1:22" s="174" customFormat="1" ht="18.75" customHeight="1">
      <c r="A41" s="198" t="s">
        <v>419</v>
      </c>
      <c r="B41" s="183" t="s">
        <v>264</v>
      </c>
      <c r="C41" s="193" t="s">
        <v>377</v>
      </c>
      <c r="D41" s="193" t="s">
        <v>241</v>
      </c>
      <c r="E41" s="193" t="s">
        <v>518</v>
      </c>
      <c r="F41" s="193" t="s">
        <v>257</v>
      </c>
      <c r="G41" s="193" t="s">
        <v>265</v>
      </c>
      <c r="H41" s="290">
        <v>0</v>
      </c>
      <c r="I41" s="290">
        <v>0</v>
      </c>
      <c r="J41" s="275">
        <v>0</v>
      </c>
      <c r="K41" s="184"/>
      <c r="L41" s="184"/>
      <c r="M41" s="184"/>
      <c r="N41" s="184"/>
      <c r="O41" s="192"/>
      <c r="P41" s="192"/>
      <c r="Q41" s="192"/>
      <c r="R41" s="192"/>
      <c r="S41" s="192"/>
      <c r="T41" s="192"/>
      <c r="U41" s="192"/>
      <c r="V41" s="192"/>
    </row>
    <row r="42" spans="1:22" s="174" customFormat="1" ht="16.5" customHeight="1">
      <c r="A42" s="198" t="s">
        <v>519</v>
      </c>
      <c r="B42" s="183" t="s">
        <v>266</v>
      </c>
      <c r="C42" s="193" t="s">
        <v>377</v>
      </c>
      <c r="D42" s="193" t="s">
        <v>241</v>
      </c>
      <c r="E42" s="193" t="s">
        <v>518</v>
      </c>
      <c r="F42" s="193" t="s">
        <v>254</v>
      </c>
      <c r="G42" s="193" t="s">
        <v>267</v>
      </c>
      <c r="H42" s="290">
        <v>0</v>
      </c>
      <c r="I42" s="290">
        <v>0</v>
      </c>
      <c r="J42" s="275">
        <v>0</v>
      </c>
      <c r="K42" s="184"/>
      <c r="L42" s="184"/>
      <c r="M42" s="184"/>
      <c r="N42" s="184"/>
      <c r="O42" s="192"/>
      <c r="P42" s="192"/>
      <c r="Q42" s="192"/>
      <c r="R42" s="192"/>
      <c r="S42" s="192"/>
      <c r="T42" s="192"/>
      <c r="U42" s="192"/>
      <c r="V42" s="192"/>
    </row>
    <row r="43" spans="1:22" s="174" customFormat="1" ht="17.25" customHeight="1">
      <c r="A43" s="198" t="s">
        <v>520</v>
      </c>
      <c r="B43" s="183" t="s">
        <v>266</v>
      </c>
      <c r="C43" s="193" t="s">
        <v>377</v>
      </c>
      <c r="D43" s="193" t="s">
        <v>241</v>
      </c>
      <c r="E43" s="193" t="s">
        <v>518</v>
      </c>
      <c r="F43" s="193" t="s">
        <v>257</v>
      </c>
      <c r="G43" s="193" t="s">
        <v>267</v>
      </c>
      <c r="H43" s="243">
        <v>16.7</v>
      </c>
      <c r="I43" s="243">
        <v>16.5467</v>
      </c>
      <c r="J43" s="275">
        <f t="shared" si="1"/>
        <v>0.9908203592814372</v>
      </c>
      <c r="K43" s="184"/>
      <c r="L43" s="184"/>
      <c r="M43" s="184"/>
      <c r="N43" s="184"/>
      <c r="O43" s="192"/>
      <c r="P43" s="192"/>
      <c r="Q43" s="192"/>
      <c r="R43" s="192"/>
      <c r="S43" s="192"/>
      <c r="T43" s="192"/>
      <c r="U43" s="192"/>
      <c r="V43" s="192"/>
    </row>
    <row r="44" spans="1:22" s="174" customFormat="1" ht="18" customHeight="1">
      <c r="A44" s="198" t="s">
        <v>409</v>
      </c>
      <c r="B44" s="183" t="s">
        <v>260</v>
      </c>
      <c r="C44" s="193" t="s">
        <v>377</v>
      </c>
      <c r="D44" s="193" t="s">
        <v>241</v>
      </c>
      <c r="E44" s="193" t="s">
        <v>518</v>
      </c>
      <c r="F44" s="193" t="s">
        <v>282</v>
      </c>
      <c r="G44" s="193" t="s">
        <v>262</v>
      </c>
      <c r="H44" s="243">
        <v>0</v>
      </c>
      <c r="I44" s="243">
        <v>0</v>
      </c>
      <c r="J44" s="275">
        <v>0</v>
      </c>
      <c r="K44" s="184"/>
      <c r="L44" s="184"/>
      <c r="M44" s="184"/>
      <c r="N44" s="184"/>
      <c r="O44" s="192"/>
      <c r="P44" s="192"/>
      <c r="Q44" s="192"/>
      <c r="R44" s="192"/>
      <c r="S44" s="192"/>
      <c r="T44" s="192"/>
      <c r="U44" s="192"/>
      <c r="V44" s="192"/>
    </row>
    <row r="45" spans="1:22" s="174" customFormat="1" ht="18.75" customHeight="1">
      <c r="A45" s="198" t="s">
        <v>417</v>
      </c>
      <c r="B45" s="183" t="s">
        <v>260</v>
      </c>
      <c r="C45" s="193" t="s">
        <v>377</v>
      </c>
      <c r="D45" s="193" t="s">
        <v>241</v>
      </c>
      <c r="E45" s="193" t="s">
        <v>518</v>
      </c>
      <c r="F45" s="193" t="s">
        <v>261</v>
      </c>
      <c r="G45" s="193" t="s">
        <v>262</v>
      </c>
      <c r="H45" s="243">
        <v>0</v>
      </c>
      <c r="I45" s="243">
        <v>0</v>
      </c>
      <c r="J45" s="275">
        <v>0</v>
      </c>
      <c r="K45" s="184"/>
      <c r="L45" s="184"/>
      <c r="M45" s="184"/>
      <c r="N45" s="184"/>
      <c r="O45" s="192"/>
      <c r="P45" s="192"/>
      <c r="Q45" s="192"/>
      <c r="R45" s="192"/>
      <c r="S45" s="192"/>
      <c r="T45" s="192"/>
      <c r="U45" s="192"/>
      <c r="V45" s="192"/>
    </row>
    <row r="46" spans="1:22" s="174" customFormat="1" ht="51" customHeight="1">
      <c r="A46" s="287" t="s">
        <v>521</v>
      </c>
      <c r="B46" s="291" t="s">
        <v>522</v>
      </c>
      <c r="C46" s="208" t="s">
        <v>377</v>
      </c>
      <c r="D46" s="208" t="s">
        <v>241</v>
      </c>
      <c r="E46" s="292" t="s">
        <v>523</v>
      </c>
      <c r="F46" s="193"/>
      <c r="G46" s="193"/>
      <c r="H46" s="293">
        <f>H47</f>
        <v>18</v>
      </c>
      <c r="I46" s="293">
        <f>I47</f>
        <v>18</v>
      </c>
      <c r="J46" s="276">
        <f aca="true" t="shared" si="2" ref="J46:J52">I46/H46</f>
        <v>1</v>
      </c>
      <c r="K46" s="181"/>
      <c r="L46" s="181"/>
      <c r="M46" s="181"/>
      <c r="N46" s="181"/>
      <c r="O46" s="192"/>
      <c r="P46" s="192"/>
      <c r="Q46" s="192"/>
      <c r="R46" s="192"/>
      <c r="S46" s="192"/>
      <c r="T46" s="192"/>
      <c r="U46" s="192"/>
      <c r="V46" s="192"/>
    </row>
    <row r="47" spans="1:22" s="174" customFormat="1" ht="15.75" customHeight="1">
      <c r="A47" s="198" t="s">
        <v>524</v>
      </c>
      <c r="B47" s="183" t="s">
        <v>260</v>
      </c>
      <c r="C47" s="193" t="s">
        <v>377</v>
      </c>
      <c r="D47" s="193" t="s">
        <v>241</v>
      </c>
      <c r="E47" s="294" t="s">
        <v>523</v>
      </c>
      <c r="F47" s="193" t="s">
        <v>416</v>
      </c>
      <c r="G47" s="193" t="s">
        <v>262</v>
      </c>
      <c r="H47" s="295">
        <v>18</v>
      </c>
      <c r="I47" s="243">
        <v>18</v>
      </c>
      <c r="J47" s="275">
        <f t="shared" si="2"/>
        <v>1</v>
      </c>
      <c r="K47" s="181"/>
      <c r="L47" s="181"/>
      <c r="M47" s="181"/>
      <c r="N47" s="181"/>
      <c r="O47" s="192"/>
      <c r="P47" s="192"/>
      <c r="Q47" s="192"/>
      <c r="R47" s="192"/>
      <c r="S47" s="192"/>
      <c r="T47" s="192"/>
      <c r="U47" s="192"/>
      <c r="V47" s="192"/>
    </row>
    <row r="48" spans="1:22" s="174" customFormat="1" ht="42.75" customHeight="1">
      <c r="A48" s="287" t="s">
        <v>268</v>
      </c>
      <c r="B48" s="199" t="s">
        <v>269</v>
      </c>
      <c r="C48" s="208" t="s">
        <v>224</v>
      </c>
      <c r="D48" s="208" t="s">
        <v>270</v>
      </c>
      <c r="E48" s="193"/>
      <c r="F48" s="193"/>
      <c r="G48" s="288"/>
      <c r="H48" s="244">
        <f>H49+H53+H74+H77</f>
        <v>2997</v>
      </c>
      <c r="I48" s="244">
        <f>I49+I53+I74+I77</f>
        <v>2990.2834999999995</v>
      </c>
      <c r="J48" s="276">
        <f t="shared" si="2"/>
        <v>0.9977589255922588</v>
      </c>
      <c r="K48" s="181"/>
      <c r="L48" s="181"/>
      <c r="M48" s="181"/>
      <c r="N48" s="181"/>
      <c r="O48" s="192"/>
      <c r="P48" s="192"/>
      <c r="Q48" s="192"/>
      <c r="R48" s="192"/>
      <c r="S48" s="192"/>
      <c r="T48" s="192"/>
      <c r="U48" s="192"/>
      <c r="V48" s="192"/>
    </row>
    <row r="49" spans="1:22" s="174" customFormat="1" ht="30.75" customHeight="1">
      <c r="A49" s="287" t="s">
        <v>189</v>
      </c>
      <c r="B49" s="199" t="s">
        <v>271</v>
      </c>
      <c r="C49" s="208" t="s">
        <v>224</v>
      </c>
      <c r="D49" s="208" t="s">
        <v>270</v>
      </c>
      <c r="E49" s="208" t="s">
        <v>525</v>
      </c>
      <c r="F49" s="208"/>
      <c r="G49" s="288"/>
      <c r="H49" s="244">
        <f>H50</f>
        <v>253.5</v>
      </c>
      <c r="I49" s="244">
        <f>I50</f>
        <v>253.153</v>
      </c>
      <c r="J49" s="276">
        <f t="shared" si="2"/>
        <v>0.9986311637080868</v>
      </c>
      <c r="K49" s="184"/>
      <c r="L49" s="184"/>
      <c r="M49" s="184"/>
      <c r="N49" s="184"/>
      <c r="O49" s="192"/>
      <c r="P49" s="192"/>
      <c r="Q49" s="192"/>
      <c r="R49" s="192"/>
      <c r="S49" s="192"/>
      <c r="T49" s="192"/>
      <c r="U49" s="192"/>
      <c r="V49" s="192"/>
    </row>
    <row r="50" spans="1:22" s="174" customFormat="1" ht="18" customHeight="1">
      <c r="A50" s="287" t="s">
        <v>191</v>
      </c>
      <c r="B50" s="183" t="s">
        <v>232</v>
      </c>
      <c r="C50" s="193" t="s">
        <v>224</v>
      </c>
      <c r="D50" s="193" t="s">
        <v>270</v>
      </c>
      <c r="E50" s="193" t="s">
        <v>525</v>
      </c>
      <c r="F50" s="193" t="s">
        <v>387</v>
      </c>
      <c r="G50" s="193" t="s">
        <v>234</v>
      </c>
      <c r="H50" s="243">
        <f>H51+H52</f>
        <v>253.5</v>
      </c>
      <c r="I50" s="243">
        <f>I51+I52</f>
        <v>253.153</v>
      </c>
      <c r="J50" s="275">
        <f t="shared" si="2"/>
        <v>0.9986311637080868</v>
      </c>
      <c r="K50" s="184"/>
      <c r="L50" s="184"/>
      <c r="M50" s="184"/>
      <c r="N50" s="184"/>
      <c r="O50" s="192"/>
      <c r="P50" s="192"/>
      <c r="Q50" s="192"/>
      <c r="R50" s="192"/>
      <c r="S50" s="192"/>
      <c r="T50" s="192"/>
      <c r="U50" s="192"/>
      <c r="V50" s="192"/>
    </row>
    <row r="51" spans="1:22" s="174" customFormat="1" ht="15.75" customHeight="1">
      <c r="A51" s="287" t="s">
        <v>272</v>
      </c>
      <c r="B51" s="183" t="s">
        <v>236</v>
      </c>
      <c r="C51" s="193" t="s">
        <v>224</v>
      </c>
      <c r="D51" s="193" t="s">
        <v>270</v>
      </c>
      <c r="E51" s="193" t="s">
        <v>525</v>
      </c>
      <c r="F51" s="193" t="s">
        <v>233</v>
      </c>
      <c r="G51" s="193" t="s">
        <v>237</v>
      </c>
      <c r="H51" s="295">
        <v>205.5</v>
      </c>
      <c r="I51" s="243">
        <v>205.48</v>
      </c>
      <c r="J51" s="275">
        <f t="shared" si="2"/>
        <v>0.9999026763990267</v>
      </c>
      <c r="K51" s="184"/>
      <c r="L51" s="184"/>
      <c r="M51" s="184"/>
      <c r="N51" s="184"/>
      <c r="O51" s="192"/>
      <c r="P51" s="192"/>
      <c r="Q51" s="192"/>
      <c r="R51" s="192"/>
      <c r="S51" s="192"/>
      <c r="T51" s="192"/>
      <c r="U51" s="192"/>
      <c r="V51" s="192"/>
    </row>
    <row r="52" spans="1:22" s="174" customFormat="1" ht="17.25" customHeight="1">
      <c r="A52" s="287" t="s">
        <v>273</v>
      </c>
      <c r="B52" s="183" t="s">
        <v>239</v>
      </c>
      <c r="C52" s="193" t="s">
        <v>224</v>
      </c>
      <c r="D52" s="193" t="s">
        <v>270</v>
      </c>
      <c r="E52" s="193" t="s">
        <v>525</v>
      </c>
      <c r="F52" s="193" t="s">
        <v>512</v>
      </c>
      <c r="G52" s="193" t="s">
        <v>240</v>
      </c>
      <c r="H52" s="296">
        <v>48</v>
      </c>
      <c r="I52" s="243">
        <v>47.673</v>
      </c>
      <c r="J52" s="275">
        <f t="shared" si="2"/>
        <v>0.9931875</v>
      </c>
      <c r="K52" s="181"/>
      <c r="L52" s="181"/>
      <c r="M52" s="181"/>
      <c r="N52" s="181"/>
      <c r="O52" s="192"/>
      <c r="P52" s="192"/>
      <c r="Q52" s="192"/>
      <c r="R52" s="192"/>
      <c r="S52" s="192"/>
      <c r="T52" s="192"/>
      <c r="U52" s="192"/>
      <c r="V52" s="192"/>
    </row>
    <row r="53" spans="1:22" ht="43.5" customHeight="1">
      <c r="A53" s="287" t="s">
        <v>194</v>
      </c>
      <c r="B53" s="199" t="s">
        <v>388</v>
      </c>
      <c r="C53" s="208" t="s">
        <v>224</v>
      </c>
      <c r="D53" s="208" t="s">
        <v>270</v>
      </c>
      <c r="E53" s="208" t="s">
        <v>526</v>
      </c>
      <c r="F53" s="208"/>
      <c r="G53" s="288"/>
      <c r="H53" s="244">
        <f>H54+H58+H67+H72+H73</f>
        <v>2433.2000000000003</v>
      </c>
      <c r="I53" s="244">
        <f>I54+I58+I67+I72+I73</f>
        <v>2432.22878</v>
      </c>
      <c r="J53" s="276">
        <v>1</v>
      </c>
      <c r="K53" s="184"/>
      <c r="L53" s="184"/>
      <c r="M53" s="184"/>
      <c r="N53" s="184"/>
      <c r="O53" s="185"/>
      <c r="P53" s="185"/>
      <c r="Q53" s="185"/>
      <c r="R53" s="185"/>
      <c r="S53" s="185"/>
      <c r="T53" s="185"/>
      <c r="U53" s="185"/>
      <c r="V53" s="185"/>
    </row>
    <row r="54" spans="1:22" ht="18" customHeight="1">
      <c r="A54" s="198" t="s">
        <v>274</v>
      </c>
      <c r="B54" s="183" t="s">
        <v>232</v>
      </c>
      <c r="C54" s="193" t="s">
        <v>224</v>
      </c>
      <c r="D54" s="193" t="s">
        <v>270</v>
      </c>
      <c r="E54" s="193" t="s">
        <v>526</v>
      </c>
      <c r="F54" s="193" t="s">
        <v>233</v>
      </c>
      <c r="G54" s="193" t="s">
        <v>234</v>
      </c>
      <c r="H54" s="295">
        <f>SUM(H55:H57)</f>
        <v>1611.6000000000001</v>
      </c>
      <c r="I54" s="295">
        <f>SUM(I55:I57)</f>
        <v>1611.46072</v>
      </c>
      <c r="J54" s="275">
        <v>1</v>
      </c>
      <c r="K54" s="169"/>
      <c r="L54" s="184"/>
      <c r="M54" s="184"/>
      <c r="N54" s="184"/>
      <c r="O54" s="185"/>
      <c r="P54" s="185"/>
      <c r="Q54" s="185"/>
      <c r="R54" s="185"/>
      <c r="S54" s="185"/>
      <c r="T54" s="185"/>
      <c r="U54" s="185"/>
      <c r="V54" s="185"/>
    </row>
    <row r="55" spans="1:22" ht="17.25" customHeight="1">
      <c r="A55" s="198" t="s">
        <v>275</v>
      </c>
      <c r="B55" s="183" t="s">
        <v>236</v>
      </c>
      <c r="C55" s="193" t="s">
        <v>224</v>
      </c>
      <c r="D55" s="193" t="s">
        <v>270</v>
      </c>
      <c r="E55" s="193" t="s">
        <v>526</v>
      </c>
      <c r="F55" s="193" t="s">
        <v>233</v>
      </c>
      <c r="G55" s="193" t="s">
        <v>237</v>
      </c>
      <c r="H55" s="295">
        <v>1268.2</v>
      </c>
      <c r="I55" s="243">
        <v>1268.12201</v>
      </c>
      <c r="J55" s="275">
        <v>1</v>
      </c>
      <c r="K55" s="169"/>
      <c r="L55" s="184"/>
      <c r="M55" s="184"/>
      <c r="N55" s="184"/>
      <c r="O55" s="185"/>
      <c r="P55" s="185"/>
      <c r="Q55" s="185"/>
      <c r="R55" s="185"/>
      <c r="S55" s="185"/>
      <c r="T55" s="185"/>
      <c r="U55" s="185"/>
      <c r="V55" s="185"/>
    </row>
    <row r="56" spans="1:22" ht="16.5" customHeight="1">
      <c r="A56" s="198" t="s">
        <v>276</v>
      </c>
      <c r="B56" s="183" t="s">
        <v>239</v>
      </c>
      <c r="C56" s="193" t="s">
        <v>224</v>
      </c>
      <c r="D56" s="193" t="s">
        <v>270</v>
      </c>
      <c r="E56" s="193" t="s">
        <v>526</v>
      </c>
      <c r="F56" s="193" t="s">
        <v>512</v>
      </c>
      <c r="G56" s="193" t="s">
        <v>240</v>
      </c>
      <c r="H56" s="295">
        <f>342.6+0.5</f>
        <v>343.1</v>
      </c>
      <c r="I56" s="243">
        <v>343.08871</v>
      </c>
      <c r="J56" s="275">
        <f aca="true" t="shared" si="3" ref="J56:J65">I56/H56</f>
        <v>0.9999670941416495</v>
      </c>
      <c r="K56" s="169"/>
      <c r="L56" s="184"/>
      <c r="M56" s="184"/>
      <c r="N56" s="184"/>
      <c r="O56" s="185"/>
      <c r="P56" s="185"/>
      <c r="Q56" s="185"/>
      <c r="R56" s="185"/>
      <c r="S56" s="185"/>
      <c r="T56" s="185"/>
      <c r="U56" s="185"/>
      <c r="V56" s="185"/>
    </row>
    <row r="57" spans="1:22" ht="15" customHeight="1">
      <c r="A57" s="198" t="s">
        <v>389</v>
      </c>
      <c r="B57" s="183" t="s">
        <v>343</v>
      </c>
      <c r="C57" s="193" t="s">
        <v>224</v>
      </c>
      <c r="D57" s="193" t="s">
        <v>270</v>
      </c>
      <c r="E57" s="193" t="s">
        <v>526</v>
      </c>
      <c r="F57" s="193" t="s">
        <v>380</v>
      </c>
      <c r="G57" s="193" t="s">
        <v>344</v>
      </c>
      <c r="H57" s="295">
        <v>0.3</v>
      </c>
      <c r="I57" s="243">
        <v>0.25</v>
      </c>
      <c r="J57" s="275">
        <f t="shared" si="3"/>
        <v>0.8333333333333334</v>
      </c>
      <c r="K57" s="181"/>
      <c r="L57" s="181"/>
      <c r="M57" s="181"/>
      <c r="N57" s="181"/>
      <c r="O57" s="185"/>
      <c r="P57" s="185"/>
      <c r="Q57" s="185"/>
      <c r="R57" s="185"/>
      <c r="S57" s="185"/>
      <c r="T57" s="185"/>
      <c r="U57" s="185"/>
      <c r="V57" s="185"/>
    </row>
    <row r="58" spans="1:22" ht="15.75" customHeight="1">
      <c r="A58" s="198" t="s">
        <v>390</v>
      </c>
      <c r="B58" s="183" t="s">
        <v>244</v>
      </c>
      <c r="C58" s="193" t="s">
        <v>224</v>
      </c>
      <c r="D58" s="193" t="s">
        <v>270</v>
      </c>
      <c r="E58" s="193" t="s">
        <v>526</v>
      </c>
      <c r="F58" s="193" t="s">
        <v>277</v>
      </c>
      <c r="G58" s="193" t="s">
        <v>245</v>
      </c>
      <c r="H58" s="295">
        <f>SUM(H59:H66)</f>
        <v>268.90000000000003</v>
      </c>
      <c r="I58" s="295">
        <f>SUM(I59:I66)</f>
        <v>268.25596</v>
      </c>
      <c r="J58" s="275">
        <f t="shared" si="3"/>
        <v>0.9976049088880624</v>
      </c>
      <c r="K58" s="169"/>
      <c r="L58" s="184"/>
      <c r="M58" s="184"/>
      <c r="N58" s="184"/>
      <c r="O58" s="185"/>
      <c r="P58" s="185"/>
      <c r="Q58" s="185"/>
      <c r="R58" s="185"/>
      <c r="S58" s="185"/>
      <c r="T58" s="185"/>
      <c r="U58" s="185"/>
      <c r="V58" s="185"/>
    </row>
    <row r="59" spans="1:22" ht="17.25" customHeight="1">
      <c r="A59" s="198" t="s">
        <v>391</v>
      </c>
      <c r="B59" s="183" t="s">
        <v>253</v>
      </c>
      <c r="C59" s="193" t="s">
        <v>224</v>
      </c>
      <c r="D59" s="193" t="s">
        <v>270</v>
      </c>
      <c r="E59" s="193" t="s">
        <v>526</v>
      </c>
      <c r="F59" s="193" t="s">
        <v>254</v>
      </c>
      <c r="G59" s="193" t="s">
        <v>255</v>
      </c>
      <c r="H59" s="295">
        <v>36</v>
      </c>
      <c r="I59" s="243">
        <v>35.68021</v>
      </c>
      <c r="J59" s="275">
        <f t="shared" si="3"/>
        <v>0.9911169444444445</v>
      </c>
      <c r="K59" s="169"/>
      <c r="L59" s="184"/>
      <c r="M59" s="184"/>
      <c r="N59" s="184"/>
      <c r="O59" s="185"/>
      <c r="P59" s="185"/>
      <c r="Q59" s="185"/>
      <c r="R59" s="185"/>
      <c r="S59" s="185"/>
      <c r="T59" s="185"/>
      <c r="U59" s="185"/>
      <c r="V59" s="185"/>
    </row>
    <row r="60" spans="1:22" ht="18" customHeight="1">
      <c r="A60" s="198" t="s">
        <v>392</v>
      </c>
      <c r="B60" s="183" t="s">
        <v>253</v>
      </c>
      <c r="C60" s="193" t="s">
        <v>224</v>
      </c>
      <c r="D60" s="193" t="s">
        <v>270</v>
      </c>
      <c r="E60" s="193" t="s">
        <v>526</v>
      </c>
      <c r="F60" s="193" t="s">
        <v>257</v>
      </c>
      <c r="G60" s="193" t="s">
        <v>255</v>
      </c>
      <c r="H60" s="295">
        <v>3</v>
      </c>
      <c r="I60" s="243">
        <v>2.905</v>
      </c>
      <c r="J60" s="275">
        <f t="shared" si="3"/>
        <v>0.9683333333333333</v>
      </c>
      <c r="K60" s="169"/>
      <c r="L60" s="184"/>
      <c r="M60" s="184"/>
      <c r="N60" s="184"/>
      <c r="O60" s="185"/>
      <c r="P60" s="185"/>
      <c r="Q60" s="185"/>
      <c r="R60" s="185"/>
      <c r="S60" s="185"/>
      <c r="T60" s="185"/>
      <c r="U60" s="185"/>
      <c r="V60" s="185"/>
    </row>
    <row r="61" spans="1:22" ht="18.75" customHeight="1">
      <c r="A61" s="198" t="s">
        <v>393</v>
      </c>
      <c r="B61" s="183" t="s">
        <v>278</v>
      </c>
      <c r="C61" s="193" t="s">
        <v>224</v>
      </c>
      <c r="D61" s="193" t="s">
        <v>270</v>
      </c>
      <c r="E61" s="193" t="s">
        <v>526</v>
      </c>
      <c r="F61" s="193" t="s">
        <v>257</v>
      </c>
      <c r="G61" s="193" t="s">
        <v>279</v>
      </c>
      <c r="H61" s="295">
        <v>8.1</v>
      </c>
      <c r="I61" s="243">
        <v>8.07</v>
      </c>
      <c r="J61" s="275">
        <f t="shared" si="3"/>
        <v>0.9962962962962963</v>
      </c>
      <c r="K61" s="169"/>
      <c r="L61" s="184"/>
      <c r="M61" s="184"/>
      <c r="N61" s="184"/>
      <c r="O61" s="185"/>
      <c r="P61" s="185"/>
      <c r="Q61" s="185"/>
      <c r="R61" s="185"/>
      <c r="S61" s="185"/>
      <c r="T61" s="185"/>
      <c r="U61" s="185"/>
      <c r="V61" s="185"/>
    </row>
    <row r="62" spans="1:22" ht="15" customHeight="1">
      <c r="A62" s="198" t="s">
        <v>394</v>
      </c>
      <c r="B62" s="183" t="s">
        <v>280</v>
      </c>
      <c r="C62" s="193" t="s">
        <v>224</v>
      </c>
      <c r="D62" s="193" t="s">
        <v>270</v>
      </c>
      <c r="E62" s="193" t="s">
        <v>526</v>
      </c>
      <c r="F62" s="193" t="s">
        <v>257</v>
      </c>
      <c r="G62" s="193" t="s">
        <v>281</v>
      </c>
      <c r="H62" s="295">
        <v>106.7</v>
      </c>
      <c r="I62" s="243">
        <v>106.69501</v>
      </c>
      <c r="J62" s="275">
        <f t="shared" si="3"/>
        <v>0.9999532333645735</v>
      </c>
      <c r="K62" s="169"/>
      <c r="L62" s="184"/>
      <c r="M62" s="184"/>
      <c r="N62" s="184"/>
      <c r="O62" s="185"/>
      <c r="P62" s="185"/>
      <c r="Q62" s="185"/>
      <c r="R62" s="185"/>
      <c r="S62" s="185"/>
      <c r="T62" s="185"/>
      <c r="U62" s="185"/>
      <c r="V62" s="185"/>
    </row>
    <row r="63" spans="1:22" ht="16.5" customHeight="1">
      <c r="A63" s="198" t="s">
        <v>395</v>
      </c>
      <c r="B63" s="183" t="s">
        <v>256</v>
      </c>
      <c r="C63" s="193" t="s">
        <v>224</v>
      </c>
      <c r="D63" s="193" t="s">
        <v>270</v>
      </c>
      <c r="E63" s="193" t="s">
        <v>526</v>
      </c>
      <c r="F63" s="193" t="s">
        <v>254</v>
      </c>
      <c r="G63" s="193" t="s">
        <v>258</v>
      </c>
      <c r="H63" s="295">
        <v>0</v>
      </c>
      <c r="I63" s="243">
        <v>0</v>
      </c>
      <c r="J63" s="275">
        <v>0</v>
      </c>
      <c r="K63" s="169"/>
      <c r="L63" s="184"/>
      <c r="M63" s="184"/>
      <c r="N63" s="184"/>
      <c r="O63" s="185"/>
      <c r="P63" s="185"/>
      <c r="Q63" s="185"/>
      <c r="R63" s="185"/>
      <c r="S63" s="185"/>
      <c r="T63" s="185"/>
      <c r="U63" s="185"/>
      <c r="V63" s="185"/>
    </row>
    <row r="64" spans="1:22" ht="16.5" customHeight="1">
      <c r="A64" s="198" t="s">
        <v>396</v>
      </c>
      <c r="B64" s="183" t="s">
        <v>256</v>
      </c>
      <c r="C64" s="193" t="s">
        <v>224</v>
      </c>
      <c r="D64" s="193" t="s">
        <v>270</v>
      </c>
      <c r="E64" s="193" t="s">
        <v>526</v>
      </c>
      <c r="F64" s="193" t="s">
        <v>257</v>
      </c>
      <c r="G64" s="193" t="s">
        <v>258</v>
      </c>
      <c r="H64" s="243">
        <v>26.5</v>
      </c>
      <c r="I64" s="243">
        <v>26.34694</v>
      </c>
      <c r="J64" s="275">
        <f t="shared" si="3"/>
        <v>0.9942241509433962</v>
      </c>
      <c r="K64" s="169"/>
      <c r="L64" s="184"/>
      <c r="M64" s="184"/>
      <c r="N64" s="184"/>
      <c r="O64" s="185"/>
      <c r="P64" s="185"/>
      <c r="Q64" s="185"/>
      <c r="R64" s="185"/>
      <c r="S64" s="185"/>
      <c r="T64" s="185"/>
      <c r="U64" s="185"/>
      <c r="V64" s="185"/>
    </row>
    <row r="65" spans="1:22" ht="15.75" customHeight="1">
      <c r="A65" s="198" t="s">
        <v>397</v>
      </c>
      <c r="B65" s="183" t="s">
        <v>259</v>
      </c>
      <c r="C65" s="193" t="s">
        <v>224</v>
      </c>
      <c r="D65" s="193" t="s">
        <v>270</v>
      </c>
      <c r="E65" s="193" t="s">
        <v>526</v>
      </c>
      <c r="F65" s="193" t="s">
        <v>254</v>
      </c>
      <c r="G65" s="193" t="s">
        <v>248</v>
      </c>
      <c r="H65" s="295">
        <v>10.4</v>
      </c>
      <c r="I65" s="243">
        <v>10.4</v>
      </c>
      <c r="J65" s="275">
        <f t="shared" si="3"/>
        <v>1</v>
      </c>
      <c r="K65" s="169"/>
      <c r="L65" s="184"/>
      <c r="M65" s="184"/>
      <c r="N65" s="184"/>
      <c r="O65" s="185"/>
      <c r="P65" s="185"/>
      <c r="Q65" s="185"/>
      <c r="R65" s="185"/>
      <c r="S65" s="185"/>
      <c r="T65" s="185"/>
      <c r="U65" s="185"/>
      <c r="V65" s="185"/>
    </row>
    <row r="66" spans="1:22" ht="18" customHeight="1">
      <c r="A66" s="198" t="s">
        <v>398</v>
      </c>
      <c r="B66" s="183" t="s">
        <v>259</v>
      </c>
      <c r="C66" s="193" t="s">
        <v>224</v>
      </c>
      <c r="D66" s="193" t="s">
        <v>270</v>
      </c>
      <c r="E66" s="193" t="s">
        <v>526</v>
      </c>
      <c r="F66" s="193" t="s">
        <v>257</v>
      </c>
      <c r="G66" s="193" t="s">
        <v>248</v>
      </c>
      <c r="H66" s="295">
        <v>78.2</v>
      </c>
      <c r="I66" s="243">
        <v>78.1588</v>
      </c>
      <c r="J66" s="275">
        <f aca="true" t="shared" si="4" ref="J66:J71">I66/H66</f>
        <v>0.9994731457800511</v>
      </c>
      <c r="K66" s="194"/>
      <c r="L66" s="194"/>
      <c r="M66" s="195"/>
      <c r="N66" s="196"/>
      <c r="O66" s="196"/>
      <c r="P66" s="196"/>
      <c r="Q66" s="196"/>
      <c r="R66" s="185"/>
      <c r="S66" s="185"/>
      <c r="T66" s="185"/>
      <c r="U66" s="185"/>
      <c r="V66" s="185"/>
    </row>
    <row r="67" spans="1:22" ht="17.25" customHeight="1">
      <c r="A67" s="198" t="s">
        <v>399</v>
      </c>
      <c r="B67" s="183" t="s">
        <v>263</v>
      </c>
      <c r="C67" s="193" t="s">
        <v>224</v>
      </c>
      <c r="D67" s="193" t="s">
        <v>270</v>
      </c>
      <c r="E67" s="193" t="s">
        <v>526</v>
      </c>
      <c r="F67" s="193" t="s">
        <v>277</v>
      </c>
      <c r="G67" s="193" t="s">
        <v>15</v>
      </c>
      <c r="H67" s="243">
        <f>SUM(H68:H71)</f>
        <v>552.7</v>
      </c>
      <c r="I67" s="243">
        <f>SUM(I68:I71)</f>
        <v>552.5121</v>
      </c>
      <c r="J67" s="275">
        <f t="shared" si="4"/>
        <v>0.9996600325673964</v>
      </c>
      <c r="K67" s="194"/>
      <c r="L67" s="194"/>
      <c r="M67" s="195"/>
      <c r="N67" s="196"/>
      <c r="O67" s="196"/>
      <c r="P67" s="196"/>
      <c r="Q67" s="196"/>
      <c r="R67" s="185"/>
      <c r="S67" s="185"/>
      <c r="T67" s="185"/>
      <c r="U67" s="185"/>
      <c r="V67" s="185"/>
    </row>
    <row r="68" spans="1:22" ht="20.25" customHeight="1">
      <c r="A68" s="198" t="s">
        <v>527</v>
      </c>
      <c r="B68" s="183" t="s">
        <v>264</v>
      </c>
      <c r="C68" s="193" t="s">
        <v>224</v>
      </c>
      <c r="D68" s="193" t="s">
        <v>270</v>
      </c>
      <c r="E68" s="193" t="s">
        <v>526</v>
      </c>
      <c r="F68" s="193" t="s">
        <v>254</v>
      </c>
      <c r="G68" s="193" t="s">
        <v>265</v>
      </c>
      <c r="H68" s="295">
        <v>335.3</v>
      </c>
      <c r="I68" s="243">
        <v>335.208</v>
      </c>
      <c r="J68" s="275">
        <f t="shared" si="4"/>
        <v>0.9997256188487922</v>
      </c>
      <c r="K68" s="197"/>
      <c r="L68" s="194"/>
      <c r="M68" s="195"/>
      <c r="N68" s="196"/>
      <c r="O68" s="196"/>
      <c r="P68" s="196"/>
      <c r="Q68" s="196"/>
      <c r="R68" s="185"/>
      <c r="S68" s="185"/>
      <c r="T68" s="185"/>
      <c r="U68" s="185"/>
      <c r="V68" s="185"/>
    </row>
    <row r="69" spans="1:22" ht="16.5" customHeight="1">
      <c r="A69" s="198" t="s">
        <v>528</v>
      </c>
      <c r="B69" s="183" t="s">
        <v>264</v>
      </c>
      <c r="C69" s="193" t="s">
        <v>224</v>
      </c>
      <c r="D69" s="193" t="s">
        <v>270</v>
      </c>
      <c r="E69" s="193" t="s">
        <v>526</v>
      </c>
      <c r="F69" s="193" t="s">
        <v>257</v>
      </c>
      <c r="G69" s="193" t="s">
        <v>265</v>
      </c>
      <c r="H69" s="295">
        <v>88.6</v>
      </c>
      <c r="I69" s="243">
        <v>88.566</v>
      </c>
      <c r="J69" s="275">
        <f t="shared" si="4"/>
        <v>0.9996162528216705</v>
      </c>
      <c r="K69" s="184"/>
      <c r="L69" s="184"/>
      <c r="M69" s="184"/>
      <c r="N69" s="184"/>
      <c r="O69" s="185"/>
      <c r="P69" s="185"/>
      <c r="Q69" s="185"/>
      <c r="R69" s="185"/>
      <c r="S69" s="185"/>
      <c r="T69" s="185"/>
      <c r="U69" s="185"/>
      <c r="V69" s="185"/>
    </row>
    <row r="70" spans="1:22" ht="24" customHeight="1">
      <c r="A70" s="198" t="s">
        <v>529</v>
      </c>
      <c r="B70" s="183" t="s">
        <v>266</v>
      </c>
      <c r="C70" s="193" t="s">
        <v>224</v>
      </c>
      <c r="D70" s="193" t="s">
        <v>270</v>
      </c>
      <c r="E70" s="193" t="s">
        <v>526</v>
      </c>
      <c r="F70" s="193" t="s">
        <v>254</v>
      </c>
      <c r="G70" s="193" t="s">
        <v>267</v>
      </c>
      <c r="H70" s="295">
        <v>118.7</v>
      </c>
      <c r="I70" s="243">
        <v>118.649</v>
      </c>
      <c r="J70" s="275">
        <f t="shared" si="4"/>
        <v>0.9995703454085931</v>
      </c>
      <c r="K70" s="169"/>
      <c r="L70" s="184"/>
      <c r="M70" s="184"/>
      <c r="N70" s="184"/>
      <c r="O70" s="185"/>
      <c r="P70" s="185"/>
      <c r="Q70" s="185"/>
      <c r="R70" s="185"/>
      <c r="S70" s="185"/>
      <c r="T70" s="185"/>
      <c r="U70" s="185"/>
      <c r="V70" s="185"/>
    </row>
    <row r="71" spans="1:22" ht="17.25" customHeight="1">
      <c r="A71" s="198" t="s">
        <v>530</v>
      </c>
      <c r="B71" s="183" t="s">
        <v>266</v>
      </c>
      <c r="C71" s="193" t="s">
        <v>224</v>
      </c>
      <c r="D71" s="193" t="s">
        <v>270</v>
      </c>
      <c r="E71" s="193" t="s">
        <v>526</v>
      </c>
      <c r="F71" s="193" t="s">
        <v>257</v>
      </c>
      <c r="G71" s="193" t="s">
        <v>267</v>
      </c>
      <c r="H71" s="243">
        <v>10.1</v>
      </c>
      <c r="I71" s="243">
        <v>10.0891</v>
      </c>
      <c r="J71" s="275">
        <f t="shared" si="4"/>
        <v>0.9989207920792079</v>
      </c>
      <c r="K71" s="169"/>
      <c r="L71" s="184"/>
      <c r="M71" s="184"/>
      <c r="N71" s="184"/>
      <c r="O71" s="185"/>
      <c r="P71" s="185"/>
      <c r="Q71" s="185"/>
      <c r="R71" s="185"/>
      <c r="S71" s="185"/>
      <c r="T71" s="185"/>
      <c r="U71" s="185"/>
      <c r="V71" s="185"/>
    </row>
    <row r="72" spans="1:22" ht="12.75" customHeight="1">
      <c r="A72" s="198" t="s">
        <v>400</v>
      </c>
      <c r="B72" s="183" t="s">
        <v>260</v>
      </c>
      <c r="C72" s="193" t="s">
        <v>224</v>
      </c>
      <c r="D72" s="193" t="s">
        <v>270</v>
      </c>
      <c r="E72" s="193" t="s">
        <v>526</v>
      </c>
      <c r="F72" s="193" t="s">
        <v>282</v>
      </c>
      <c r="G72" s="193" t="s">
        <v>262</v>
      </c>
      <c r="H72" s="243">
        <v>0</v>
      </c>
      <c r="I72" s="243">
        <v>0</v>
      </c>
      <c r="J72" s="275">
        <v>0</v>
      </c>
      <c r="K72" s="169"/>
      <c r="L72" s="184"/>
      <c r="M72" s="184"/>
      <c r="N72" s="184"/>
      <c r="O72" s="185"/>
      <c r="P72" s="185"/>
      <c r="Q72" s="185"/>
      <c r="R72" s="185"/>
      <c r="S72" s="185"/>
      <c r="T72" s="185"/>
      <c r="U72" s="185"/>
      <c r="V72" s="185"/>
    </row>
    <row r="73" spans="1:22" ht="19.5" customHeight="1">
      <c r="A73" s="198" t="s">
        <v>531</v>
      </c>
      <c r="B73" s="183" t="s">
        <v>260</v>
      </c>
      <c r="C73" s="193" t="s">
        <v>224</v>
      </c>
      <c r="D73" s="193" t="s">
        <v>270</v>
      </c>
      <c r="E73" s="193" t="s">
        <v>526</v>
      </c>
      <c r="F73" s="193" t="s">
        <v>261</v>
      </c>
      <c r="G73" s="193" t="s">
        <v>262</v>
      </c>
      <c r="H73" s="295">
        <v>0</v>
      </c>
      <c r="I73" s="243">
        <v>0</v>
      </c>
      <c r="J73" s="275">
        <v>0</v>
      </c>
      <c r="K73" s="169"/>
      <c r="L73" s="184"/>
      <c r="M73" s="184"/>
      <c r="N73" s="184"/>
      <c r="O73" s="185"/>
      <c r="P73" s="185"/>
      <c r="Q73" s="185"/>
      <c r="R73" s="185"/>
      <c r="S73" s="185"/>
      <c r="T73" s="185"/>
      <c r="U73" s="185"/>
      <c r="V73" s="185"/>
    </row>
    <row r="74" spans="1:22" ht="43.5" customHeight="1">
      <c r="A74" s="287" t="s">
        <v>283</v>
      </c>
      <c r="B74" s="199" t="s">
        <v>284</v>
      </c>
      <c r="C74" s="208"/>
      <c r="D74" s="208" t="s">
        <v>270</v>
      </c>
      <c r="E74" s="208" t="s">
        <v>532</v>
      </c>
      <c r="F74" s="193"/>
      <c r="G74" s="288"/>
      <c r="H74" s="244">
        <f>H75</f>
        <v>0</v>
      </c>
      <c r="I74" s="244">
        <f>I75</f>
        <v>0</v>
      </c>
      <c r="J74" s="276">
        <v>0</v>
      </c>
      <c r="K74" s="181"/>
      <c r="L74" s="181"/>
      <c r="M74" s="181"/>
      <c r="N74" s="181"/>
      <c r="O74" s="185"/>
      <c r="P74" s="185"/>
      <c r="Q74" s="185"/>
      <c r="R74" s="185"/>
      <c r="S74" s="185"/>
      <c r="T74" s="185"/>
      <c r="U74" s="185"/>
      <c r="V74" s="185"/>
    </row>
    <row r="75" spans="1:22" s="174" customFormat="1" ht="15" customHeight="1">
      <c r="A75" s="198" t="s">
        <v>285</v>
      </c>
      <c r="B75" s="183" t="s">
        <v>263</v>
      </c>
      <c r="C75" s="193" t="s">
        <v>224</v>
      </c>
      <c r="D75" s="193" t="s">
        <v>270</v>
      </c>
      <c r="E75" s="193" t="s">
        <v>532</v>
      </c>
      <c r="F75" s="193" t="s">
        <v>401</v>
      </c>
      <c r="G75" s="193" t="s">
        <v>15</v>
      </c>
      <c r="H75" s="243">
        <f>H76</f>
        <v>0</v>
      </c>
      <c r="I75" s="243">
        <f>I76</f>
        <v>0</v>
      </c>
      <c r="J75" s="275">
        <v>0</v>
      </c>
      <c r="K75" s="184"/>
      <c r="L75" s="184"/>
      <c r="M75" s="184"/>
      <c r="N75" s="184"/>
      <c r="O75" s="192"/>
      <c r="P75" s="192"/>
      <c r="Q75" s="192"/>
      <c r="R75" s="192"/>
      <c r="S75" s="192"/>
      <c r="T75" s="192"/>
      <c r="U75" s="192"/>
      <c r="V75" s="192"/>
    </row>
    <row r="76" spans="1:22" s="174" customFormat="1" ht="18" customHeight="1">
      <c r="A76" s="198" t="s">
        <v>286</v>
      </c>
      <c r="B76" s="183" t="s">
        <v>266</v>
      </c>
      <c r="C76" s="193" t="s">
        <v>224</v>
      </c>
      <c r="D76" s="193" t="s">
        <v>270</v>
      </c>
      <c r="E76" s="193" t="s">
        <v>532</v>
      </c>
      <c r="F76" s="193" t="s">
        <v>257</v>
      </c>
      <c r="G76" s="193" t="s">
        <v>267</v>
      </c>
      <c r="H76" s="295">
        <v>0</v>
      </c>
      <c r="I76" s="243">
        <v>0</v>
      </c>
      <c r="J76" s="275">
        <v>0</v>
      </c>
      <c r="K76" s="184"/>
      <c r="L76" s="184"/>
      <c r="M76" s="184"/>
      <c r="N76" s="184"/>
      <c r="O76" s="192"/>
      <c r="P76" s="192"/>
      <c r="Q76" s="192"/>
      <c r="R76" s="192"/>
      <c r="S76" s="192"/>
      <c r="T76" s="192"/>
      <c r="U76" s="192"/>
      <c r="V76" s="192"/>
    </row>
    <row r="77" spans="1:22" s="174" customFormat="1" ht="51.75" customHeight="1">
      <c r="A77" s="287" t="s">
        <v>533</v>
      </c>
      <c r="B77" s="199" t="s">
        <v>534</v>
      </c>
      <c r="C77" s="208" t="s">
        <v>224</v>
      </c>
      <c r="D77" s="208" t="s">
        <v>270</v>
      </c>
      <c r="E77" s="208" t="s">
        <v>535</v>
      </c>
      <c r="F77" s="193"/>
      <c r="G77" s="193"/>
      <c r="H77" s="244">
        <f>H78+H82+H86</f>
        <v>310.29999999999995</v>
      </c>
      <c r="I77" s="244">
        <f>I78+I82+I86</f>
        <v>304.90171999999995</v>
      </c>
      <c r="J77" s="276">
        <f aca="true" t="shared" si="5" ref="J77:J85">I77/H77</f>
        <v>0.9826030293264583</v>
      </c>
      <c r="K77" s="181"/>
      <c r="L77" s="181"/>
      <c r="M77" s="181"/>
      <c r="N77" s="181"/>
      <c r="O77" s="192"/>
      <c r="P77" s="192"/>
      <c r="Q77" s="192"/>
      <c r="R77" s="192"/>
      <c r="S77" s="192"/>
      <c r="T77" s="192"/>
      <c r="U77" s="192"/>
      <c r="V77" s="192"/>
    </row>
    <row r="78" spans="1:22" s="174" customFormat="1" ht="21" customHeight="1">
      <c r="A78" s="198" t="s">
        <v>536</v>
      </c>
      <c r="B78" s="183" t="s">
        <v>232</v>
      </c>
      <c r="C78" s="193" t="s">
        <v>224</v>
      </c>
      <c r="D78" s="193" t="s">
        <v>270</v>
      </c>
      <c r="E78" s="193" t="s">
        <v>535</v>
      </c>
      <c r="F78" s="193" t="s">
        <v>233</v>
      </c>
      <c r="G78" s="193" t="s">
        <v>234</v>
      </c>
      <c r="H78" s="243">
        <f>H79+H80+H81</f>
        <v>283.09999999999997</v>
      </c>
      <c r="I78" s="243">
        <f>I79+I80+I81</f>
        <v>281.83171999999996</v>
      </c>
      <c r="J78" s="275">
        <f t="shared" si="5"/>
        <v>0.9955200282585659</v>
      </c>
      <c r="K78" s="181"/>
      <c r="L78" s="181"/>
      <c r="M78" s="181"/>
      <c r="N78" s="181"/>
      <c r="O78" s="192"/>
      <c r="P78" s="192"/>
      <c r="Q78" s="192"/>
      <c r="R78" s="192"/>
      <c r="S78" s="192"/>
      <c r="T78" s="192"/>
      <c r="U78" s="192"/>
      <c r="V78" s="192"/>
    </row>
    <row r="79" spans="1:22" s="174" customFormat="1" ht="19.5" customHeight="1">
      <c r="A79" s="198" t="s">
        <v>537</v>
      </c>
      <c r="B79" s="183" t="s">
        <v>236</v>
      </c>
      <c r="C79" s="193" t="s">
        <v>224</v>
      </c>
      <c r="D79" s="193" t="s">
        <v>270</v>
      </c>
      <c r="E79" s="193" t="s">
        <v>535</v>
      </c>
      <c r="F79" s="193" t="s">
        <v>233</v>
      </c>
      <c r="G79" s="193" t="s">
        <v>237</v>
      </c>
      <c r="H79" s="243">
        <v>225</v>
      </c>
      <c r="I79" s="243">
        <v>224.307</v>
      </c>
      <c r="J79" s="275">
        <f t="shared" si="5"/>
        <v>0.9969199999999999</v>
      </c>
      <c r="K79" s="184"/>
      <c r="L79" s="184"/>
      <c r="M79" s="184"/>
      <c r="N79" s="184"/>
      <c r="O79" s="192"/>
      <c r="P79" s="192"/>
      <c r="Q79" s="192"/>
      <c r="R79" s="192"/>
      <c r="S79" s="192"/>
      <c r="T79" s="192"/>
      <c r="U79" s="192"/>
      <c r="V79" s="192"/>
    </row>
    <row r="80" spans="1:22" s="174" customFormat="1" ht="16.5" customHeight="1">
      <c r="A80" s="198" t="s">
        <v>538</v>
      </c>
      <c r="B80" s="183" t="s">
        <v>343</v>
      </c>
      <c r="C80" s="193" t="s">
        <v>224</v>
      </c>
      <c r="D80" s="193" t="s">
        <v>270</v>
      </c>
      <c r="E80" s="193" t="s">
        <v>535</v>
      </c>
      <c r="F80" s="193" t="s">
        <v>380</v>
      </c>
      <c r="G80" s="193" t="s">
        <v>344</v>
      </c>
      <c r="H80" s="243">
        <v>0.2</v>
      </c>
      <c r="I80" s="243">
        <v>0.05172</v>
      </c>
      <c r="J80" s="275">
        <f t="shared" si="5"/>
        <v>0.2586</v>
      </c>
      <c r="K80" s="181"/>
      <c r="L80" s="184"/>
      <c r="M80" s="184"/>
      <c r="N80" s="184"/>
      <c r="O80" s="192"/>
      <c r="P80" s="192"/>
      <c r="Q80" s="192"/>
      <c r="R80" s="192"/>
      <c r="S80" s="192"/>
      <c r="T80" s="192"/>
      <c r="U80" s="192"/>
      <c r="V80" s="192"/>
    </row>
    <row r="81" spans="1:22" s="174" customFormat="1" ht="17.25" customHeight="1">
      <c r="A81" s="198" t="s">
        <v>539</v>
      </c>
      <c r="B81" s="183" t="s">
        <v>239</v>
      </c>
      <c r="C81" s="193" t="s">
        <v>224</v>
      </c>
      <c r="D81" s="193" t="s">
        <v>270</v>
      </c>
      <c r="E81" s="193" t="s">
        <v>535</v>
      </c>
      <c r="F81" s="193" t="s">
        <v>512</v>
      </c>
      <c r="G81" s="193" t="s">
        <v>240</v>
      </c>
      <c r="H81" s="243">
        <f>46+11.9</f>
        <v>57.9</v>
      </c>
      <c r="I81" s="243">
        <v>57.473</v>
      </c>
      <c r="J81" s="275">
        <f t="shared" si="5"/>
        <v>0.9926252158894646</v>
      </c>
      <c r="K81" s="184"/>
      <c r="L81" s="184"/>
      <c r="M81" s="184"/>
      <c r="N81" s="184"/>
      <c r="O81" s="192"/>
      <c r="P81" s="192"/>
      <c r="Q81" s="192"/>
      <c r="R81" s="192"/>
      <c r="S81" s="192"/>
      <c r="T81" s="192"/>
      <c r="U81" s="192"/>
      <c r="V81" s="192"/>
    </row>
    <row r="82" spans="1:22" ht="17.25" customHeight="1">
      <c r="A82" s="198" t="s">
        <v>540</v>
      </c>
      <c r="B82" s="183" t="s">
        <v>244</v>
      </c>
      <c r="C82" s="193" t="s">
        <v>224</v>
      </c>
      <c r="D82" s="193" t="s">
        <v>270</v>
      </c>
      <c r="E82" s="193" t="s">
        <v>535</v>
      </c>
      <c r="F82" s="193" t="s">
        <v>257</v>
      </c>
      <c r="G82" s="193" t="s">
        <v>245</v>
      </c>
      <c r="H82" s="243">
        <f>SUM(H83:H85)</f>
        <v>27.2</v>
      </c>
      <c r="I82" s="243">
        <f>SUM(I83:I85)</f>
        <v>23.07</v>
      </c>
      <c r="J82" s="275">
        <f t="shared" si="5"/>
        <v>0.8481617647058823</v>
      </c>
      <c r="K82" s="181"/>
      <c r="L82" s="181"/>
      <c r="M82" s="181"/>
      <c r="N82" s="181"/>
      <c r="O82" s="185"/>
      <c r="P82" s="185"/>
      <c r="Q82" s="185"/>
      <c r="R82" s="185"/>
      <c r="S82" s="185"/>
      <c r="T82" s="185"/>
      <c r="U82" s="185"/>
      <c r="V82" s="185"/>
    </row>
    <row r="83" spans="1:22" ht="18.75" customHeight="1">
      <c r="A83" s="198" t="s">
        <v>541</v>
      </c>
      <c r="B83" s="183" t="s">
        <v>278</v>
      </c>
      <c r="C83" s="193" t="s">
        <v>224</v>
      </c>
      <c r="D83" s="193" t="s">
        <v>270</v>
      </c>
      <c r="E83" s="193" t="s">
        <v>535</v>
      </c>
      <c r="F83" s="193" t="s">
        <v>257</v>
      </c>
      <c r="G83" s="193" t="s">
        <v>279</v>
      </c>
      <c r="H83" s="243">
        <v>8.1</v>
      </c>
      <c r="I83" s="243">
        <v>8.07</v>
      </c>
      <c r="J83" s="275">
        <f t="shared" si="5"/>
        <v>0.9962962962962963</v>
      </c>
      <c r="K83" s="181"/>
      <c r="L83" s="181"/>
      <c r="M83" s="181"/>
      <c r="N83" s="181"/>
      <c r="O83" s="185"/>
      <c r="P83" s="185"/>
      <c r="Q83" s="185"/>
      <c r="R83" s="185"/>
      <c r="S83" s="185"/>
      <c r="T83" s="185"/>
      <c r="U83" s="185"/>
      <c r="V83" s="185"/>
    </row>
    <row r="84" spans="1:22" ht="21.75" customHeight="1">
      <c r="A84" s="198" t="s">
        <v>542</v>
      </c>
      <c r="B84" s="183" t="s">
        <v>256</v>
      </c>
      <c r="C84" s="193" t="s">
        <v>224</v>
      </c>
      <c r="D84" s="193" t="s">
        <v>270</v>
      </c>
      <c r="E84" s="193" t="s">
        <v>535</v>
      </c>
      <c r="F84" s="193" t="s">
        <v>254</v>
      </c>
      <c r="G84" s="193" t="s">
        <v>258</v>
      </c>
      <c r="H84" s="243">
        <v>4.1</v>
      </c>
      <c r="I84" s="243">
        <v>0</v>
      </c>
      <c r="J84" s="275">
        <f t="shared" si="5"/>
        <v>0</v>
      </c>
      <c r="K84" s="181"/>
      <c r="L84" s="181"/>
      <c r="M84" s="181"/>
      <c r="N84" s="181"/>
      <c r="O84" s="185"/>
      <c r="P84" s="185"/>
      <c r="Q84" s="185"/>
      <c r="R84" s="185"/>
      <c r="S84" s="185"/>
      <c r="T84" s="185"/>
      <c r="U84" s="185"/>
      <c r="V84" s="185"/>
    </row>
    <row r="85" spans="1:22" ht="20.25" customHeight="1">
      <c r="A85" s="198" t="s">
        <v>543</v>
      </c>
      <c r="B85" s="183" t="s">
        <v>259</v>
      </c>
      <c r="C85" s="193" t="s">
        <v>224</v>
      </c>
      <c r="D85" s="193" t="s">
        <v>270</v>
      </c>
      <c r="E85" s="193" t="s">
        <v>535</v>
      </c>
      <c r="F85" s="193" t="s">
        <v>257</v>
      </c>
      <c r="G85" s="193" t="s">
        <v>248</v>
      </c>
      <c r="H85" s="243">
        <v>15</v>
      </c>
      <c r="I85" s="243">
        <v>15</v>
      </c>
      <c r="J85" s="275">
        <f t="shared" si="5"/>
        <v>1</v>
      </c>
      <c r="K85" s="184"/>
      <c r="L85" s="181"/>
      <c r="M85" s="181"/>
      <c r="N85" s="181"/>
      <c r="O85" s="185"/>
      <c r="P85" s="185"/>
      <c r="Q85" s="185"/>
      <c r="R85" s="185"/>
      <c r="S85" s="185"/>
      <c r="T85" s="185"/>
      <c r="U85" s="185"/>
      <c r="V85" s="185"/>
    </row>
    <row r="86" spans="1:22" ht="18.75" customHeight="1">
      <c r="A86" s="198" t="s">
        <v>544</v>
      </c>
      <c r="B86" s="183" t="s">
        <v>263</v>
      </c>
      <c r="C86" s="193" t="s">
        <v>224</v>
      </c>
      <c r="D86" s="193" t="s">
        <v>270</v>
      </c>
      <c r="E86" s="193" t="s">
        <v>535</v>
      </c>
      <c r="F86" s="193" t="s">
        <v>277</v>
      </c>
      <c r="G86" s="193" t="s">
        <v>15</v>
      </c>
      <c r="H86" s="243">
        <f>H87</f>
        <v>0</v>
      </c>
      <c r="I86" s="243">
        <f>I87</f>
        <v>0</v>
      </c>
      <c r="J86" s="275">
        <v>0</v>
      </c>
      <c r="K86" s="169"/>
      <c r="L86" s="181"/>
      <c r="M86" s="181"/>
      <c r="N86" s="181"/>
      <c r="O86" s="185"/>
      <c r="P86" s="185"/>
      <c r="Q86" s="185"/>
      <c r="R86" s="185"/>
      <c r="S86" s="185"/>
      <c r="T86" s="185"/>
      <c r="U86" s="185"/>
      <c r="V86" s="185"/>
    </row>
    <row r="87" spans="1:22" ht="18.75" customHeight="1">
      <c r="A87" s="198" t="s">
        <v>545</v>
      </c>
      <c r="B87" s="183" t="s">
        <v>266</v>
      </c>
      <c r="C87" s="193" t="s">
        <v>224</v>
      </c>
      <c r="D87" s="193" t="s">
        <v>270</v>
      </c>
      <c r="E87" s="193" t="s">
        <v>535</v>
      </c>
      <c r="F87" s="297">
        <v>244</v>
      </c>
      <c r="G87" s="297">
        <v>340</v>
      </c>
      <c r="H87" s="243">
        <v>0</v>
      </c>
      <c r="I87" s="243">
        <v>0</v>
      </c>
      <c r="J87" s="275">
        <v>0</v>
      </c>
      <c r="K87" s="169"/>
      <c r="L87" s="181"/>
      <c r="M87" s="181"/>
      <c r="N87" s="181"/>
      <c r="O87" s="185"/>
      <c r="P87" s="185"/>
      <c r="Q87" s="185"/>
      <c r="R87" s="185"/>
      <c r="S87" s="185"/>
      <c r="T87" s="185"/>
      <c r="U87" s="185"/>
      <c r="V87" s="185"/>
    </row>
    <row r="88" spans="1:22" ht="17.25" customHeight="1">
      <c r="A88" s="208" t="s">
        <v>287</v>
      </c>
      <c r="B88" s="199" t="s">
        <v>420</v>
      </c>
      <c r="C88" s="208" t="s">
        <v>224</v>
      </c>
      <c r="D88" s="208" t="s">
        <v>421</v>
      </c>
      <c r="E88" s="193"/>
      <c r="F88" s="193"/>
      <c r="G88" s="193"/>
      <c r="H88" s="244">
        <f>H89</f>
        <v>0</v>
      </c>
      <c r="I88" s="244">
        <f>I89</f>
        <v>0</v>
      </c>
      <c r="J88" s="276">
        <v>0</v>
      </c>
      <c r="K88" s="184"/>
      <c r="L88" s="181"/>
      <c r="M88" s="181"/>
      <c r="N88" s="181"/>
      <c r="O88" s="185"/>
      <c r="P88" s="185"/>
      <c r="Q88" s="185"/>
      <c r="R88" s="185"/>
      <c r="S88" s="185"/>
      <c r="T88" s="185"/>
      <c r="U88" s="185"/>
      <c r="V88" s="185"/>
    </row>
    <row r="89" spans="1:22" ht="19.5" customHeight="1">
      <c r="A89" s="208" t="s">
        <v>290</v>
      </c>
      <c r="B89" s="199" t="s">
        <v>422</v>
      </c>
      <c r="C89" s="208" t="s">
        <v>224</v>
      </c>
      <c r="D89" s="208" t="s">
        <v>421</v>
      </c>
      <c r="E89" s="208" t="s">
        <v>546</v>
      </c>
      <c r="F89" s="193"/>
      <c r="G89" s="193"/>
      <c r="H89" s="244">
        <f>H90</f>
        <v>0</v>
      </c>
      <c r="I89" s="244">
        <f>I90</f>
        <v>0</v>
      </c>
      <c r="J89" s="276">
        <v>0</v>
      </c>
      <c r="K89" s="169"/>
      <c r="L89" s="181"/>
      <c r="M89" s="181"/>
      <c r="N89" s="181"/>
      <c r="O89" s="185"/>
      <c r="P89" s="185"/>
      <c r="Q89" s="185"/>
      <c r="R89" s="185"/>
      <c r="S89" s="185"/>
      <c r="T89" s="185"/>
      <c r="U89" s="185"/>
      <c r="V89" s="185"/>
    </row>
    <row r="90" spans="1:22" ht="19.5" customHeight="1">
      <c r="A90" s="193" t="s">
        <v>291</v>
      </c>
      <c r="B90" s="183" t="s">
        <v>260</v>
      </c>
      <c r="C90" s="193" t="s">
        <v>224</v>
      </c>
      <c r="D90" s="193" t="s">
        <v>421</v>
      </c>
      <c r="E90" s="193" t="s">
        <v>546</v>
      </c>
      <c r="F90" s="193" t="s">
        <v>423</v>
      </c>
      <c r="G90" s="193" t="s">
        <v>262</v>
      </c>
      <c r="H90" s="243">
        <v>0</v>
      </c>
      <c r="I90" s="243">
        <v>0</v>
      </c>
      <c r="J90" s="275">
        <v>0</v>
      </c>
      <c r="K90" s="169"/>
      <c r="L90" s="181"/>
      <c r="M90" s="181"/>
      <c r="N90" s="181"/>
      <c r="O90" s="185"/>
      <c r="P90" s="185"/>
      <c r="Q90" s="185"/>
      <c r="R90" s="185"/>
      <c r="S90" s="185"/>
      <c r="T90" s="185"/>
      <c r="U90" s="185"/>
      <c r="V90" s="185"/>
    </row>
    <row r="91" spans="1:22" ht="21.75" customHeight="1">
      <c r="A91" s="208" t="s">
        <v>402</v>
      </c>
      <c r="B91" s="199" t="s">
        <v>288</v>
      </c>
      <c r="C91" s="208" t="s">
        <v>224</v>
      </c>
      <c r="D91" s="208" t="s">
        <v>289</v>
      </c>
      <c r="E91" s="208"/>
      <c r="F91" s="193"/>
      <c r="G91" s="288"/>
      <c r="H91" s="244">
        <f>H92+H94</f>
        <v>0</v>
      </c>
      <c r="I91" s="244">
        <f>I92+I94</f>
        <v>0</v>
      </c>
      <c r="J91" s="276">
        <v>0</v>
      </c>
      <c r="K91" s="181"/>
      <c r="L91" s="181"/>
      <c r="M91" s="181"/>
      <c r="N91" s="181"/>
      <c r="O91" s="185"/>
      <c r="P91" s="185"/>
      <c r="Q91" s="185"/>
      <c r="R91" s="185"/>
      <c r="S91" s="185"/>
      <c r="T91" s="185"/>
      <c r="U91" s="185"/>
      <c r="V91" s="185"/>
    </row>
    <row r="92" spans="1:22" ht="28.5" customHeight="1">
      <c r="A92" s="208" t="s">
        <v>403</v>
      </c>
      <c r="B92" s="199" t="s">
        <v>547</v>
      </c>
      <c r="C92" s="208" t="s">
        <v>224</v>
      </c>
      <c r="D92" s="208" t="s">
        <v>289</v>
      </c>
      <c r="E92" s="208" t="s">
        <v>548</v>
      </c>
      <c r="F92" s="298"/>
      <c r="G92" s="288"/>
      <c r="H92" s="244">
        <f>H93</f>
        <v>0</v>
      </c>
      <c r="I92" s="244">
        <f>I93</f>
        <v>0</v>
      </c>
      <c r="J92" s="276">
        <v>0</v>
      </c>
      <c r="K92" s="169"/>
      <c r="L92" s="181"/>
      <c r="M92" s="181"/>
      <c r="N92" s="181"/>
      <c r="O92" s="185"/>
      <c r="P92" s="185"/>
      <c r="Q92" s="185"/>
      <c r="R92" s="185"/>
      <c r="S92" s="185"/>
      <c r="T92" s="185"/>
      <c r="U92" s="185"/>
      <c r="V92" s="185"/>
    </row>
    <row r="93" spans="1:22" ht="18.75" customHeight="1">
      <c r="A93" s="193" t="s">
        <v>404</v>
      </c>
      <c r="B93" s="183" t="s">
        <v>266</v>
      </c>
      <c r="C93" s="193" t="s">
        <v>224</v>
      </c>
      <c r="D93" s="193" t="s">
        <v>289</v>
      </c>
      <c r="E93" s="193" t="s">
        <v>548</v>
      </c>
      <c r="F93" s="193" t="s">
        <v>257</v>
      </c>
      <c r="G93" s="193" t="s">
        <v>267</v>
      </c>
      <c r="H93" s="243">
        <f>H95</f>
        <v>0</v>
      </c>
      <c r="I93" s="243">
        <v>0</v>
      </c>
      <c r="J93" s="275">
        <v>0</v>
      </c>
      <c r="K93" s="169"/>
      <c r="L93" s="181"/>
      <c r="M93" s="181"/>
      <c r="N93" s="181"/>
      <c r="O93" s="185"/>
      <c r="P93" s="185"/>
      <c r="Q93" s="185"/>
      <c r="R93" s="185"/>
      <c r="S93" s="185"/>
      <c r="T93" s="185"/>
      <c r="U93" s="185"/>
      <c r="V93" s="185"/>
    </row>
    <row r="94" spans="1:22" ht="92.25" customHeight="1">
      <c r="A94" s="208" t="s">
        <v>292</v>
      </c>
      <c r="B94" s="199" t="s">
        <v>549</v>
      </c>
      <c r="C94" s="208" t="s">
        <v>224</v>
      </c>
      <c r="D94" s="208" t="s">
        <v>289</v>
      </c>
      <c r="E94" s="208" t="s">
        <v>550</v>
      </c>
      <c r="F94" s="298"/>
      <c r="G94" s="288"/>
      <c r="H94" s="244">
        <f>H95</f>
        <v>0</v>
      </c>
      <c r="I94" s="244">
        <f>I95</f>
        <v>0</v>
      </c>
      <c r="J94" s="276">
        <v>0</v>
      </c>
      <c r="K94" s="181"/>
      <c r="L94" s="184"/>
      <c r="M94" s="184"/>
      <c r="N94" s="184"/>
      <c r="O94" s="185"/>
      <c r="P94" s="185"/>
      <c r="Q94" s="185"/>
      <c r="R94" s="185"/>
      <c r="S94" s="185"/>
      <c r="T94" s="185"/>
      <c r="U94" s="185"/>
      <c r="V94" s="185"/>
    </row>
    <row r="95" spans="1:22" ht="22.5" customHeight="1">
      <c r="A95" s="193" t="s">
        <v>293</v>
      </c>
      <c r="B95" s="183" t="s">
        <v>266</v>
      </c>
      <c r="C95" s="193" t="s">
        <v>224</v>
      </c>
      <c r="D95" s="193" t="s">
        <v>289</v>
      </c>
      <c r="E95" s="193" t="s">
        <v>550</v>
      </c>
      <c r="F95" s="193" t="s">
        <v>257</v>
      </c>
      <c r="G95" s="193" t="s">
        <v>267</v>
      </c>
      <c r="H95" s="299">
        <v>0</v>
      </c>
      <c r="I95" s="243">
        <v>0</v>
      </c>
      <c r="J95" s="275">
        <v>0</v>
      </c>
      <c r="K95" s="181"/>
      <c r="L95" s="184"/>
      <c r="M95" s="184"/>
      <c r="N95" s="184"/>
      <c r="O95" s="185"/>
      <c r="P95" s="185"/>
      <c r="Q95" s="185"/>
      <c r="R95" s="185"/>
      <c r="S95" s="185"/>
      <c r="T95" s="185"/>
      <c r="U95" s="185"/>
      <c r="V95" s="185"/>
    </row>
    <row r="96" spans="1:22" ht="31.5" customHeight="1">
      <c r="A96" s="208" t="s">
        <v>294</v>
      </c>
      <c r="B96" s="199" t="s">
        <v>295</v>
      </c>
      <c r="C96" s="208" t="s">
        <v>224</v>
      </c>
      <c r="D96" s="208" t="s">
        <v>296</v>
      </c>
      <c r="E96" s="208"/>
      <c r="F96" s="193"/>
      <c r="G96" s="288"/>
      <c r="H96" s="244">
        <f>H97</f>
        <v>0</v>
      </c>
      <c r="I96" s="244">
        <f>I97</f>
        <v>0</v>
      </c>
      <c r="J96" s="276">
        <v>0</v>
      </c>
      <c r="K96" s="181"/>
      <c r="L96" s="184"/>
      <c r="M96" s="184"/>
      <c r="N96" s="184"/>
      <c r="O96" s="185"/>
      <c r="P96" s="185"/>
      <c r="Q96" s="185"/>
      <c r="R96" s="185"/>
      <c r="S96" s="185"/>
      <c r="T96" s="185"/>
      <c r="U96" s="185"/>
      <c r="V96" s="185"/>
    </row>
    <row r="97" spans="1:22" ht="51.75" customHeight="1">
      <c r="A97" s="208" t="s">
        <v>203</v>
      </c>
      <c r="B97" s="199" t="s">
        <v>297</v>
      </c>
      <c r="C97" s="208" t="s">
        <v>224</v>
      </c>
      <c r="D97" s="208" t="s">
        <v>298</v>
      </c>
      <c r="E97" s="208"/>
      <c r="F97" s="298"/>
      <c r="G97" s="288"/>
      <c r="H97" s="244">
        <f>H98+H102</f>
        <v>0</v>
      </c>
      <c r="I97" s="244">
        <f>I98+I102</f>
        <v>0</v>
      </c>
      <c r="J97" s="276">
        <v>0</v>
      </c>
      <c r="K97" s="184"/>
      <c r="L97" s="184"/>
      <c r="M97" s="184"/>
      <c r="N97" s="184"/>
      <c r="O97" s="185"/>
      <c r="P97" s="185"/>
      <c r="Q97" s="185"/>
      <c r="R97" s="185"/>
      <c r="S97" s="185"/>
      <c r="T97" s="185"/>
      <c r="U97" s="185"/>
      <c r="V97" s="185"/>
    </row>
    <row r="98" spans="1:22" ht="45" customHeight="1">
      <c r="A98" s="287" t="s">
        <v>299</v>
      </c>
      <c r="B98" s="300" t="s">
        <v>424</v>
      </c>
      <c r="C98" s="208" t="s">
        <v>224</v>
      </c>
      <c r="D98" s="208" t="s">
        <v>298</v>
      </c>
      <c r="E98" s="208" t="s">
        <v>551</v>
      </c>
      <c r="F98" s="298"/>
      <c r="G98" s="288"/>
      <c r="H98" s="244">
        <f>H99</f>
        <v>0</v>
      </c>
      <c r="I98" s="244">
        <f>I99</f>
        <v>0</v>
      </c>
      <c r="J98" s="276">
        <v>0</v>
      </c>
      <c r="K98" s="169"/>
      <c r="Q98" s="185"/>
      <c r="R98" s="185"/>
      <c r="S98" s="185"/>
      <c r="T98" s="185"/>
      <c r="U98" s="185"/>
      <c r="V98" s="185"/>
    </row>
    <row r="99" spans="1:22" ht="18.75" customHeight="1">
      <c r="A99" s="198" t="s">
        <v>425</v>
      </c>
      <c r="B99" s="183" t="s">
        <v>263</v>
      </c>
      <c r="C99" s="193" t="s">
        <v>224</v>
      </c>
      <c r="D99" s="193" t="s">
        <v>298</v>
      </c>
      <c r="E99" s="193" t="s">
        <v>551</v>
      </c>
      <c r="F99" s="193" t="s">
        <v>277</v>
      </c>
      <c r="G99" s="301">
        <v>300</v>
      </c>
      <c r="H99" s="243">
        <f>H100+H101</f>
        <v>0</v>
      </c>
      <c r="I99" s="243">
        <f>I100+I101</f>
        <v>0</v>
      </c>
      <c r="J99" s="275">
        <v>0</v>
      </c>
      <c r="K99" s="181"/>
      <c r="L99" s="181"/>
      <c r="M99" s="181"/>
      <c r="N99" s="181"/>
      <c r="O99" s="185"/>
      <c r="P99" s="185"/>
      <c r="Q99" s="185"/>
      <c r="R99" s="185"/>
      <c r="S99" s="185"/>
      <c r="T99" s="185"/>
      <c r="U99" s="185"/>
      <c r="V99" s="185"/>
    </row>
    <row r="100" spans="1:22" s="174" customFormat="1" ht="16.5" customHeight="1">
      <c r="A100" s="198" t="s">
        <v>426</v>
      </c>
      <c r="B100" s="183" t="s">
        <v>263</v>
      </c>
      <c r="C100" s="193" t="s">
        <v>224</v>
      </c>
      <c r="D100" s="193" t="s">
        <v>298</v>
      </c>
      <c r="E100" s="193" t="s">
        <v>551</v>
      </c>
      <c r="F100" s="193" t="s">
        <v>257</v>
      </c>
      <c r="G100" s="193" t="s">
        <v>265</v>
      </c>
      <c r="H100" s="243">
        <v>0</v>
      </c>
      <c r="I100" s="243">
        <v>0</v>
      </c>
      <c r="J100" s="275">
        <v>0</v>
      </c>
      <c r="K100" s="181"/>
      <c r="L100" s="181"/>
      <c r="M100" s="181"/>
      <c r="N100" s="181"/>
      <c r="O100" s="192"/>
      <c r="P100" s="192"/>
      <c r="Q100" s="192"/>
      <c r="R100" s="192"/>
      <c r="S100" s="192"/>
      <c r="T100" s="192"/>
      <c r="U100" s="192"/>
      <c r="V100" s="192"/>
    </row>
    <row r="101" spans="1:22" ht="24" customHeight="1">
      <c r="A101" s="198" t="s">
        <v>427</v>
      </c>
      <c r="B101" s="183" t="s">
        <v>266</v>
      </c>
      <c r="C101" s="193" t="s">
        <v>224</v>
      </c>
      <c r="D101" s="193" t="s">
        <v>298</v>
      </c>
      <c r="E101" s="193" t="s">
        <v>551</v>
      </c>
      <c r="F101" s="193" t="s">
        <v>257</v>
      </c>
      <c r="G101" s="193" t="s">
        <v>267</v>
      </c>
      <c r="H101" s="243">
        <v>0</v>
      </c>
      <c r="I101" s="243">
        <v>0</v>
      </c>
      <c r="J101" s="275">
        <v>0</v>
      </c>
      <c r="K101" s="181"/>
      <c r="L101" s="181"/>
      <c r="M101" s="181"/>
      <c r="N101" s="181"/>
      <c r="O101" s="185"/>
      <c r="P101" s="185"/>
      <c r="Q101" s="185"/>
      <c r="R101" s="185"/>
      <c r="S101" s="185"/>
      <c r="T101" s="185"/>
      <c r="U101" s="185"/>
      <c r="V101" s="185"/>
    </row>
    <row r="102" spans="1:22" ht="57" customHeight="1">
      <c r="A102" s="287" t="s">
        <v>302</v>
      </c>
      <c r="B102" s="302" t="s">
        <v>428</v>
      </c>
      <c r="C102" s="208" t="s">
        <v>224</v>
      </c>
      <c r="D102" s="208" t="s">
        <v>298</v>
      </c>
      <c r="E102" s="208" t="s">
        <v>552</v>
      </c>
      <c r="F102" s="298"/>
      <c r="G102" s="288"/>
      <c r="H102" s="244">
        <f>H103</f>
        <v>0</v>
      </c>
      <c r="I102" s="244">
        <f>I103</f>
        <v>0</v>
      </c>
      <c r="J102" s="276">
        <v>0</v>
      </c>
      <c r="K102" s="169"/>
      <c r="L102" s="184"/>
      <c r="M102" s="184"/>
      <c r="N102" s="184"/>
      <c r="O102" s="185"/>
      <c r="P102" s="185"/>
      <c r="Q102" s="185"/>
      <c r="R102" s="185"/>
      <c r="S102" s="185"/>
      <c r="T102" s="185"/>
      <c r="U102" s="185"/>
      <c r="V102" s="185"/>
    </row>
    <row r="103" spans="1:22" ht="14.25" customHeight="1">
      <c r="A103" s="193" t="s">
        <v>303</v>
      </c>
      <c r="B103" s="183" t="s">
        <v>263</v>
      </c>
      <c r="C103" s="193" t="s">
        <v>224</v>
      </c>
      <c r="D103" s="193" t="s">
        <v>298</v>
      </c>
      <c r="E103" s="193" t="s">
        <v>552</v>
      </c>
      <c r="F103" s="193" t="s">
        <v>257</v>
      </c>
      <c r="G103" s="193" t="s">
        <v>15</v>
      </c>
      <c r="H103" s="243">
        <f>H104</f>
        <v>0</v>
      </c>
      <c r="I103" s="243">
        <f>I104</f>
        <v>0</v>
      </c>
      <c r="J103" s="275">
        <v>0</v>
      </c>
      <c r="K103" s="169"/>
      <c r="L103" s="184"/>
      <c r="M103" s="184"/>
      <c r="N103" s="184"/>
      <c r="O103" s="185"/>
      <c r="P103" s="185"/>
      <c r="Q103" s="185"/>
      <c r="R103" s="185"/>
      <c r="S103" s="185"/>
      <c r="T103" s="185"/>
      <c r="U103" s="185"/>
      <c r="V103" s="185"/>
    </row>
    <row r="104" spans="1:22" ht="14.25" customHeight="1">
      <c r="A104" s="193" t="s">
        <v>304</v>
      </c>
      <c r="B104" s="183" t="s">
        <v>266</v>
      </c>
      <c r="C104" s="193" t="s">
        <v>224</v>
      </c>
      <c r="D104" s="193" t="s">
        <v>298</v>
      </c>
      <c r="E104" s="193" t="s">
        <v>552</v>
      </c>
      <c r="F104" s="193" t="s">
        <v>257</v>
      </c>
      <c r="G104" s="193" t="s">
        <v>267</v>
      </c>
      <c r="H104" s="243">
        <f>H105+H106</f>
        <v>0</v>
      </c>
      <c r="I104" s="243">
        <v>0</v>
      </c>
      <c r="J104" s="275">
        <v>0</v>
      </c>
      <c r="K104" s="169"/>
      <c r="L104" s="184"/>
      <c r="M104" s="184"/>
      <c r="N104" s="184"/>
      <c r="O104" s="185"/>
      <c r="P104" s="185"/>
      <c r="Q104" s="185"/>
      <c r="R104" s="185"/>
      <c r="S104" s="185"/>
      <c r="T104" s="185"/>
      <c r="U104" s="185"/>
      <c r="V104" s="185"/>
    </row>
    <row r="105" spans="1:22" ht="21.75" customHeight="1">
      <c r="A105" s="208" t="s">
        <v>55</v>
      </c>
      <c r="B105" s="199" t="s">
        <v>305</v>
      </c>
      <c r="C105" s="208" t="s">
        <v>224</v>
      </c>
      <c r="D105" s="208" t="s">
        <v>306</v>
      </c>
      <c r="E105" s="193"/>
      <c r="F105" s="193"/>
      <c r="G105" s="193"/>
      <c r="H105" s="244">
        <f>H106</f>
        <v>0</v>
      </c>
      <c r="I105" s="244">
        <f>I106</f>
        <v>0</v>
      </c>
      <c r="J105" s="276">
        <v>0</v>
      </c>
      <c r="K105" s="181"/>
      <c r="L105" s="184"/>
      <c r="M105" s="184"/>
      <c r="N105" s="184"/>
      <c r="O105" s="185"/>
      <c r="P105" s="185"/>
      <c r="Q105" s="185"/>
      <c r="R105" s="185"/>
      <c r="S105" s="185"/>
      <c r="T105" s="185"/>
      <c r="U105" s="185"/>
      <c r="V105" s="185"/>
    </row>
    <row r="106" spans="1:22" ht="18.75" customHeight="1">
      <c r="A106" s="208" t="s">
        <v>58</v>
      </c>
      <c r="B106" s="199" t="s">
        <v>405</v>
      </c>
      <c r="C106" s="208" t="s">
        <v>224</v>
      </c>
      <c r="D106" s="208" t="s">
        <v>307</v>
      </c>
      <c r="E106" s="193"/>
      <c r="F106" s="193"/>
      <c r="G106" s="193"/>
      <c r="H106" s="244">
        <f>H107+H110</f>
        <v>0</v>
      </c>
      <c r="I106" s="244">
        <f>I107+I110</f>
        <v>0</v>
      </c>
      <c r="J106" s="276">
        <v>0</v>
      </c>
      <c r="K106" s="169"/>
      <c r="L106" s="184"/>
      <c r="M106" s="184"/>
      <c r="N106" s="184"/>
      <c r="O106" s="185"/>
      <c r="P106" s="185"/>
      <c r="Q106" s="185"/>
      <c r="R106" s="185"/>
      <c r="S106" s="185"/>
      <c r="T106" s="185"/>
      <c r="U106" s="185"/>
      <c r="V106" s="185"/>
    </row>
    <row r="107" spans="1:22" ht="44.25" customHeight="1">
      <c r="A107" s="208" t="s">
        <v>61</v>
      </c>
      <c r="B107" s="199" t="s">
        <v>429</v>
      </c>
      <c r="C107" s="208" t="s">
        <v>224</v>
      </c>
      <c r="D107" s="208" t="s">
        <v>307</v>
      </c>
      <c r="E107" s="208" t="s">
        <v>553</v>
      </c>
      <c r="F107" s="193"/>
      <c r="G107" s="193"/>
      <c r="H107" s="244">
        <f>H108</f>
        <v>0</v>
      </c>
      <c r="I107" s="244">
        <f>I108</f>
        <v>0</v>
      </c>
      <c r="J107" s="276">
        <v>0</v>
      </c>
      <c r="K107" s="169"/>
      <c r="L107" s="184"/>
      <c r="M107" s="184"/>
      <c r="N107" s="184"/>
      <c r="O107" s="185"/>
      <c r="P107" s="185"/>
      <c r="Q107" s="185"/>
      <c r="R107" s="185"/>
      <c r="S107" s="185"/>
      <c r="T107" s="185"/>
      <c r="U107" s="185"/>
      <c r="V107" s="185"/>
    </row>
    <row r="108" spans="1:22" ht="15" customHeight="1">
      <c r="A108" s="198" t="s">
        <v>554</v>
      </c>
      <c r="B108" s="183" t="s">
        <v>244</v>
      </c>
      <c r="C108" s="193" t="s">
        <v>224</v>
      </c>
      <c r="D108" s="193" t="s">
        <v>307</v>
      </c>
      <c r="E108" s="193" t="s">
        <v>553</v>
      </c>
      <c r="F108" s="193" t="s">
        <v>257</v>
      </c>
      <c r="G108" s="193" t="s">
        <v>245</v>
      </c>
      <c r="H108" s="243">
        <f>H109</f>
        <v>0</v>
      </c>
      <c r="I108" s="243">
        <f>I109</f>
        <v>0</v>
      </c>
      <c r="J108" s="275">
        <v>0</v>
      </c>
      <c r="K108" s="169"/>
      <c r="L108" s="184"/>
      <c r="M108" s="184"/>
      <c r="N108" s="184"/>
      <c r="O108" s="185"/>
      <c r="P108" s="185"/>
      <c r="Q108" s="185"/>
      <c r="R108" s="185"/>
      <c r="S108" s="185"/>
      <c r="T108" s="185"/>
      <c r="U108" s="185"/>
      <c r="V108" s="185"/>
    </row>
    <row r="109" spans="1:22" ht="13.5" customHeight="1">
      <c r="A109" s="198" t="s">
        <v>406</v>
      </c>
      <c r="B109" s="183" t="s">
        <v>259</v>
      </c>
      <c r="C109" s="193" t="s">
        <v>224</v>
      </c>
      <c r="D109" s="193" t="s">
        <v>307</v>
      </c>
      <c r="E109" s="193" t="s">
        <v>553</v>
      </c>
      <c r="F109" s="193" t="s">
        <v>257</v>
      </c>
      <c r="G109" s="193" t="s">
        <v>248</v>
      </c>
      <c r="H109" s="243">
        <v>0</v>
      </c>
      <c r="I109" s="243">
        <v>0</v>
      </c>
      <c r="J109" s="275">
        <v>0</v>
      </c>
      <c r="K109" s="169"/>
      <c r="L109" s="317"/>
      <c r="M109" s="200"/>
      <c r="N109" s="201"/>
      <c r="O109" s="202"/>
      <c r="P109" s="202"/>
      <c r="Q109" s="202"/>
      <c r="R109" s="202"/>
      <c r="S109" s="185"/>
      <c r="T109" s="185"/>
      <c r="U109" s="185"/>
      <c r="V109" s="185"/>
    </row>
    <row r="110" spans="1:22" ht="42" customHeight="1">
      <c r="A110" s="208" t="s">
        <v>555</v>
      </c>
      <c r="B110" s="199" t="s">
        <v>556</v>
      </c>
      <c r="C110" s="208" t="s">
        <v>224</v>
      </c>
      <c r="D110" s="208" t="s">
        <v>307</v>
      </c>
      <c r="E110" s="208" t="s">
        <v>557</v>
      </c>
      <c r="F110" s="193"/>
      <c r="G110" s="193"/>
      <c r="H110" s="244">
        <f>H111</f>
        <v>0</v>
      </c>
      <c r="I110" s="244">
        <f>I111</f>
        <v>0</v>
      </c>
      <c r="J110" s="276">
        <v>0</v>
      </c>
      <c r="K110" s="181"/>
      <c r="L110" s="317"/>
      <c r="M110" s="200"/>
      <c r="N110" s="201"/>
      <c r="O110" s="202"/>
      <c r="P110" s="202"/>
      <c r="Q110" s="202"/>
      <c r="R110" s="202"/>
      <c r="S110" s="185"/>
      <c r="T110" s="185"/>
      <c r="U110" s="185"/>
      <c r="V110" s="185"/>
    </row>
    <row r="111" spans="1:22" ht="18.75" customHeight="1">
      <c r="A111" s="198" t="s">
        <v>558</v>
      </c>
      <c r="B111" s="183" t="s">
        <v>263</v>
      </c>
      <c r="C111" s="193" t="s">
        <v>224</v>
      </c>
      <c r="D111" s="193" t="s">
        <v>307</v>
      </c>
      <c r="E111" s="193" t="s">
        <v>557</v>
      </c>
      <c r="F111" s="193" t="s">
        <v>257</v>
      </c>
      <c r="G111" s="193" t="s">
        <v>15</v>
      </c>
      <c r="H111" s="243">
        <f>H112</f>
        <v>0</v>
      </c>
      <c r="I111" s="243">
        <f>I112</f>
        <v>0</v>
      </c>
      <c r="J111" s="275">
        <v>0</v>
      </c>
      <c r="K111" s="184"/>
      <c r="L111" s="317"/>
      <c r="M111" s="200"/>
      <c r="N111" s="201"/>
      <c r="O111" s="203"/>
      <c r="P111" s="203"/>
      <c r="Q111" s="203"/>
      <c r="R111" s="203"/>
      <c r="S111" s="185"/>
      <c r="T111" s="185"/>
      <c r="U111" s="185"/>
      <c r="V111" s="185"/>
    </row>
    <row r="112" spans="1:22" ht="15" customHeight="1">
      <c r="A112" s="198" t="s">
        <v>559</v>
      </c>
      <c r="B112" s="183" t="s">
        <v>266</v>
      </c>
      <c r="C112" s="193" t="s">
        <v>224</v>
      </c>
      <c r="D112" s="193" t="s">
        <v>307</v>
      </c>
      <c r="E112" s="193" t="s">
        <v>557</v>
      </c>
      <c r="F112" s="193" t="s">
        <v>257</v>
      </c>
      <c r="G112" s="193" t="s">
        <v>267</v>
      </c>
      <c r="H112" s="243">
        <v>0</v>
      </c>
      <c r="I112" s="243">
        <v>0</v>
      </c>
      <c r="J112" s="275">
        <v>0</v>
      </c>
      <c r="K112" s="184"/>
      <c r="L112" s="204"/>
      <c r="M112" s="205"/>
      <c r="N112" s="206"/>
      <c r="O112" s="206"/>
      <c r="P112" s="206"/>
      <c r="Q112" s="206"/>
      <c r="R112" s="206"/>
      <c r="S112" s="185"/>
      <c r="T112" s="185"/>
      <c r="U112" s="185"/>
      <c r="V112" s="185"/>
    </row>
    <row r="113" spans="1:22" ht="20.25" customHeight="1">
      <c r="A113" s="208" t="s">
        <v>64</v>
      </c>
      <c r="B113" s="199" t="s">
        <v>308</v>
      </c>
      <c r="C113" s="199"/>
      <c r="D113" s="208" t="s">
        <v>309</v>
      </c>
      <c r="E113" s="303"/>
      <c r="F113" s="303"/>
      <c r="G113" s="288"/>
      <c r="H113" s="244">
        <f aca="true" t="shared" si="6" ref="H113:I116">H114</f>
        <v>41.3</v>
      </c>
      <c r="I113" s="244">
        <f t="shared" si="6"/>
        <v>41.20603</v>
      </c>
      <c r="J113" s="276">
        <f>I113/H113</f>
        <v>0.9977246973365618</v>
      </c>
      <c r="K113" s="169"/>
      <c r="L113" s="317"/>
      <c r="M113" s="200"/>
      <c r="N113" s="201"/>
      <c r="O113" s="201"/>
      <c r="P113" s="201"/>
      <c r="Q113" s="201"/>
      <c r="R113" s="201"/>
      <c r="S113" s="185"/>
      <c r="T113" s="185"/>
      <c r="U113" s="185"/>
      <c r="V113" s="185"/>
    </row>
    <row r="114" spans="1:22" ht="20.25" customHeight="1">
      <c r="A114" s="208" t="s">
        <v>67</v>
      </c>
      <c r="B114" s="199" t="s">
        <v>310</v>
      </c>
      <c r="C114" s="208" t="s">
        <v>224</v>
      </c>
      <c r="D114" s="208" t="s">
        <v>311</v>
      </c>
      <c r="E114" s="298"/>
      <c r="F114" s="303"/>
      <c r="G114" s="288"/>
      <c r="H114" s="244">
        <f>H115+H118+H121</f>
        <v>41.3</v>
      </c>
      <c r="I114" s="244">
        <f>I115+I118+I121</f>
        <v>41.20603</v>
      </c>
      <c r="J114" s="276">
        <f>I114/H114</f>
        <v>0.9977246973365618</v>
      </c>
      <c r="K114" s="184"/>
      <c r="L114" s="317"/>
      <c r="M114" s="200"/>
      <c r="N114" s="201"/>
      <c r="O114" s="201"/>
      <c r="P114" s="201"/>
      <c r="Q114" s="201"/>
      <c r="R114" s="201"/>
      <c r="S114" s="185"/>
      <c r="T114" s="185"/>
      <c r="U114" s="185"/>
      <c r="V114" s="185"/>
    </row>
    <row r="115" spans="1:22" ht="28.5" customHeight="1">
      <c r="A115" s="208" t="s">
        <v>70</v>
      </c>
      <c r="B115" s="302" t="s">
        <v>430</v>
      </c>
      <c r="C115" s="208" t="s">
        <v>224</v>
      </c>
      <c r="D115" s="208" t="s">
        <v>311</v>
      </c>
      <c r="E115" s="208" t="s">
        <v>560</v>
      </c>
      <c r="F115" s="298"/>
      <c r="G115" s="288"/>
      <c r="H115" s="244">
        <f t="shared" si="6"/>
        <v>0</v>
      </c>
      <c r="I115" s="244">
        <f t="shared" si="6"/>
        <v>0</v>
      </c>
      <c r="J115" s="276">
        <v>0</v>
      </c>
      <c r="K115" s="169"/>
      <c r="L115" s="317"/>
      <c r="M115" s="200"/>
      <c r="N115" s="201"/>
      <c r="O115" s="201"/>
      <c r="P115" s="203"/>
      <c r="Q115" s="203"/>
      <c r="R115" s="203"/>
      <c r="S115" s="185"/>
      <c r="T115" s="185"/>
      <c r="U115" s="185"/>
      <c r="V115" s="185"/>
    </row>
    <row r="116" spans="1:22" ht="17.25" customHeight="1">
      <c r="A116" s="198" t="s">
        <v>312</v>
      </c>
      <c r="B116" s="183" t="s">
        <v>244</v>
      </c>
      <c r="C116" s="193" t="s">
        <v>224</v>
      </c>
      <c r="D116" s="193" t="s">
        <v>311</v>
      </c>
      <c r="E116" s="193" t="s">
        <v>560</v>
      </c>
      <c r="F116" s="198" t="s">
        <v>257</v>
      </c>
      <c r="G116" s="193" t="s">
        <v>245</v>
      </c>
      <c r="H116" s="243">
        <f t="shared" si="6"/>
        <v>0</v>
      </c>
      <c r="I116" s="243">
        <f t="shared" si="6"/>
        <v>0</v>
      </c>
      <c r="J116" s="275">
        <v>0</v>
      </c>
      <c r="K116" s="207"/>
      <c r="L116" s="204"/>
      <c r="M116" s="205"/>
      <c r="N116" s="206"/>
      <c r="O116" s="206"/>
      <c r="P116" s="206"/>
      <c r="Q116" s="206"/>
      <c r="R116" s="206"/>
      <c r="S116" s="185"/>
      <c r="T116" s="185"/>
      <c r="U116" s="185"/>
      <c r="V116" s="185"/>
    </row>
    <row r="117" spans="1:22" ht="16.5" customHeight="1">
      <c r="A117" s="198" t="s">
        <v>431</v>
      </c>
      <c r="B117" s="183" t="s">
        <v>259</v>
      </c>
      <c r="C117" s="193" t="s">
        <v>224</v>
      </c>
      <c r="D117" s="193" t="s">
        <v>311</v>
      </c>
      <c r="E117" s="193" t="s">
        <v>560</v>
      </c>
      <c r="F117" s="198" t="s">
        <v>257</v>
      </c>
      <c r="G117" s="193" t="s">
        <v>248</v>
      </c>
      <c r="H117" s="243">
        <v>0</v>
      </c>
      <c r="I117" s="243">
        <v>0</v>
      </c>
      <c r="J117" s="275">
        <v>0</v>
      </c>
      <c r="K117" s="181"/>
      <c r="L117" s="317"/>
      <c r="M117" s="200"/>
      <c r="N117" s="201"/>
      <c r="O117" s="201"/>
      <c r="P117" s="201"/>
      <c r="Q117" s="201"/>
      <c r="R117" s="201"/>
      <c r="S117" s="185"/>
      <c r="T117" s="185"/>
      <c r="U117" s="185"/>
      <c r="V117" s="185"/>
    </row>
    <row r="118" spans="1:22" ht="29.25" customHeight="1">
      <c r="A118" s="208" t="s">
        <v>313</v>
      </c>
      <c r="B118" s="302" t="s">
        <v>432</v>
      </c>
      <c r="C118" s="208" t="s">
        <v>224</v>
      </c>
      <c r="D118" s="208" t="s">
        <v>311</v>
      </c>
      <c r="E118" s="208" t="s">
        <v>561</v>
      </c>
      <c r="F118" s="298"/>
      <c r="G118" s="288"/>
      <c r="H118" s="244">
        <f>H119</f>
        <v>0</v>
      </c>
      <c r="I118" s="244">
        <f>I119</f>
        <v>0</v>
      </c>
      <c r="J118" s="276">
        <v>0</v>
      </c>
      <c r="K118" s="181"/>
      <c r="L118" s="317"/>
      <c r="M118" s="200"/>
      <c r="N118" s="201"/>
      <c r="O118" s="201"/>
      <c r="P118" s="201"/>
      <c r="Q118" s="201"/>
      <c r="R118" s="201"/>
      <c r="S118" s="185"/>
      <c r="T118" s="185"/>
      <c r="U118" s="185"/>
      <c r="V118" s="185"/>
    </row>
    <row r="119" spans="1:22" ht="17.25" customHeight="1">
      <c r="A119" s="198" t="s">
        <v>314</v>
      </c>
      <c r="B119" s="183" t="s">
        <v>244</v>
      </c>
      <c r="C119" s="193" t="s">
        <v>224</v>
      </c>
      <c r="D119" s="193" t="s">
        <v>311</v>
      </c>
      <c r="E119" s="193" t="s">
        <v>561</v>
      </c>
      <c r="F119" s="198" t="s">
        <v>257</v>
      </c>
      <c r="G119" s="193" t="s">
        <v>245</v>
      </c>
      <c r="H119" s="243">
        <f>H120</f>
        <v>0</v>
      </c>
      <c r="I119" s="243">
        <f>I120</f>
        <v>0</v>
      </c>
      <c r="J119" s="275">
        <v>0</v>
      </c>
      <c r="K119" s="169"/>
      <c r="L119" s="317"/>
      <c r="M119" s="200"/>
      <c r="N119" s="201"/>
      <c r="O119" s="201"/>
      <c r="P119" s="203"/>
      <c r="Q119" s="203"/>
      <c r="R119" s="203"/>
      <c r="S119" s="185"/>
      <c r="T119" s="185"/>
      <c r="U119" s="185"/>
      <c r="V119" s="185"/>
    </row>
    <row r="120" spans="1:22" ht="16.5" customHeight="1">
      <c r="A120" s="198" t="s">
        <v>315</v>
      </c>
      <c r="B120" s="183" t="s">
        <v>259</v>
      </c>
      <c r="C120" s="193" t="s">
        <v>224</v>
      </c>
      <c r="D120" s="193" t="s">
        <v>311</v>
      </c>
      <c r="E120" s="193" t="s">
        <v>561</v>
      </c>
      <c r="F120" s="198" t="s">
        <v>257</v>
      </c>
      <c r="G120" s="193" t="s">
        <v>248</v>
      </c>
      <c r="H120" s="243">
        <v>0</v>
      </c>
      <c r="I120" s="273">
        <v>0</v>
      </c>
      <c r="J120" s="275">
        <v>0</v>
      </c>
      <c r="K120" s="169"/>
      <c r="L120" s="181"/>
      <c r="M120" s="181"/>
      <c r="N120" s="181"/>
      <c r="O120" s="185"/>
      <c r="P120" s="185"/>
      <c r="Q120" s="185"/>
      <c r="R120" s="185"/>
      <c r="S120" s="185"/>
      <c r="T120" s="185"/>
      <c r="U120" s="185"/>
      <c r="V120" s="185"/>
    </row>
    <row r="121" spans="1:22" ht="23.25" customHeight="1">
      <c r="A121" s="208" t="s">
        <v>316</v>
      </c>
      <c r="B121" s="302" t="s">
        <v>433</v>
      </c>
      <c r="C121" s="208" t="s">
        <v>224</v>
      </c>
      <c r="D121" s="208" t="s">
        <v>311</v>
      </c>
      <c r="E121" s="208" t="s">
        <v>562</v>
      </c>
      <c r="F121" s="298"/>
      <c r="G121" s="288"/>
      <c r="H121" s="244">
        <f>SUM(H122:H122)</f>
        <v>41.3</v>
      </c>
      <c r="I121" s="244">
        <f>SUM(I122:I122)</f>
        <v>41.20603</v>
      </c>
      <c r="J121" s="276">
        <f>I121/H121</f>
        <v>0.9977246973365618</v>
      </c>
      <c r="K121" s="181"/>
      <c r="L121" s="209"/>
      <c r="Q121" s="185"/>
      <c r="R121" s="185"/>
      <c r="S121" s="185"/>
      <c r="T121" s="185"/>
      <c r="U121" s="185"/>
      <c r="V121" s="185"/>
    </row>
    <row r="122" spans="1:22" ht="17.25" customHeight="1">
      <c r="A122" s="198" t="s">
        <v>317</v>
      </c>
      <c r="B122" s="183" t="s">
        <v>244</v>
      </c>
      <c r="C122" s="193" t="s">
        <v>224</v>
      </c>
      <c r="D122" s="193" t="s">
        <v>311</v>
      </c>
      <c r="E122" s="193" t="s">
        <v>562</v>
      </c>
      <c r="F122" s="198" t="s">
        <v>257</v>
      </c>
      <c r="G122" s="193" t="s">
        <v>245</v>
      </c>
      <c r="H122" s="295">
        <f>H123</f>
        <v>41.3</v>
      </c>
      <c r="I122" s="295">
        <f>I123</f>
        <v>41.20603</v>
      </c>
      <c r="J122" s="275">
        <f>I122/H122</f>
        <v>0.9977246973365618</v>
      </c>
      <c r="K122" s="181"/>
      <c r="L122" s="181"/>
      <c r="M122" s="181"/>
      <c r="N122" s="181"/>
      <c r="O122" s="185"/>
      <c r="P122" s="185"/>
      <c r="Q122" s="185"/>
      <c r="R122" s="185"/>
      <c r="S122" s="185"/>
      <c r="T122" s="185"/>
      <c r="U122" s="185"/>
      <c r="V122" s="185"/>
    </row>
    <row r="123" spans="1:22" ht="18" customHeight="1">
      <c r="A123" s="198" t="s">
        <v>434</v>
      </c>
      <c r="B123" s="183" t="s">
        <v>259</v>
      </c>
      <c r="C123" s="193" t="s">
        <v>224</v>
      </c>
      <c r="D123" s="193" t="s">
        <v>311</v>
      </c>
      <c r="E123" s="193" t="s">
        <v>562</v>
      </c>
      <c r="F123" s="198" t="s">
        <v>257</v>
      </c>
      <c r="G123" s="193" t="s">
        <v>248</v>
      </c>
      <c r="H123" s="243">
        <v>41.3</v>
      </c>
      <c r="I123" s="243">
        <v>41.20603</v>
      </c>
      <c r="J123" s="275">
        <f>I123/H123</f>
        <v>0.9977246973365618</v>
      </c>
      <c r="K123" s="184"/>
      <c r="L123" s="184"/>
      <c r="M123" s="184"/>
      <c r="N123" s="184"/>
      <c r="O123" s="185"/>
      <c r="P123" s="185"/>
      <c r="Q123" s="185"/>
      <c r="R123" s="185"/>
      <c r="S123" s="185"/>
      <c r="T123" s="185"/>
      <c r="U123" s="185"/>
      <c r="V123" s="185"/>
    </row>
    <row r="124" spans="1:22" ht="16.5" customHeight="1">
      <c r="A124" s="208" t="s">
        <v>77</v>
      </c>
      <c r="B124" s="302" t="s">
        <v>435</v>
      </c>
      <c r="C124" s="208" t="s">
        <v>224</v>
      </c>
      <c r="D124" s="208" t="s">
        <v>436</v>
      </c>
      <c r="E124" s="193"/>
      <c r="F124" s="198"/>
      <c r="G124" s="193"/>
      <c r="H124" s="244">
        <f>H125</f>
        <v>0</v>
      </c>
      <c r="I124" s="244">
        <f>I125</f>
        <v>0</v>
      </c>
      <c r="J124" s="276">
        <v>0</v>
      </c>
      <c r="K124" s="169"/>
      <c r="L124" s="184"/>
      <c r="M124" s="184"/>
      <c r="N124" s="184"/>
      <c r="O124" s="185"/>
      <c r="P124" s="185"/>
      <c r="Q124" s="185"/>
      <c r="R124" s="185"/>
      <c r="S124" s="185"/>
      <c r="T124" s="185"/>
      <c r="U124" s="185"/>
      <c r="V124" s="185"/>
    </row>
    <row r="125" spans="1:22" ht="31.5" customHeight="1">
      <c r="A125" s="208" t="s">
        <v>80</v>
      </c>
      <c r="B125" s="302" t="s">
        <v>437</v>
      </c>
      <c r="C125" s="208" t="s">
        <v>224</v>
      </c>
      <c r="D125" s="208" t="s">
        <v>438</v>
      </c>
      <c r="E125" s="193"/>
      <c r="F125" s="198"/>
      <c r="G125" s="193"/>
      <c r="H125" s="244">
        <f>H126</f>
        <v>0</v>
      </c>
      <c r="I125" s="244">
        <f>I126</f>
        <v>0</v>
      </c>
      <c r="J125" s="276">
        <v>0</v>
      </c>
      <c r="K125" s="169"/>
      <c r="L125" s="184"/>
      <c r="M125" s="184"/>
      <c r="N125" s="184"/>
      <c r="O125" s="185"/>
      <c r="P125" s="185"/>
      <c r="Q125" s="185"/>
      <c r="R125" s="185"/>
      <c r="S125" s="185"/>
      <c r="T125" s="185"/>
      <c r="U125" s="185"/>
      <c r="V125" s="185"/>
    </row>
    <row r="126" spans="1:22" ht="44.25" customHeight="1">
      <c r="A126" s="208" t="s">
        <v>83</v>
      </c>
      <c r="B126" s="302" t="s">
        <v>439</v>
      </c>
      <c r="C126" s="208" t="s">
        <v>224</v>
      </c>
      <c r="D126" s="208" t="s">
        <v>438</v>
      </c>
      <c r="E126" s="208" t="s">
        <v>563</v>
      </c>
      <c r="F126" s="287"/>
      <c r="G126" s="208"/>
      <c r="H126" s="293">
        <f>H127+H128</f>
        <v>0</v>
      </c>
      <c r="I126" s="293">
        <f>I127+I128</f>
        <v>0</v>
      </c>
      <c r="J126" s="276">
        <v>0</v>
      </c>
      <c r="K126" s="184"/>
      <c r="L126" s="184"/>
      <c r="M126" s="184"/>
      <c r="N126" s="184"/>
      <c r="O126" s="185"/>
      <c r="P126" s="185"/>
      <c r="Q126" s="185"/>
      <c r="R126" s="185"/>
      <c r="S126" s="185"/>
      <c r="T126" s="185"/>
      <c r="U126" s="185"/>
      <c r="V126" s="185"/>
    </row>
    <row r="127" spans="1:22" ht="16.5" customHeight="1">
      <c r="A127" s="198" t="s">
        <v>322</v>
      </c>
      <c r="B127" s="183" t="s">
        <v>259</v>
      </c>
      <c r="C127" s="193" t="s">
        <v>224</v>
      </c>
      <c r="D127" s="193" t="s">
        <v>438</v>
      </c>
      <c r="E127" s="193" t="s">
        <v>563</v>
      </c>
      <c r="F127" s="198" t="s">
        <v>257</v>
      </c>
      <c r="G127" s="193" t="s">
        <v>248</v>
      </c>
      <c r="H127" s="295">
        <v>0</v>
      </c>
      <c r="I127" s="243">
        <v>0</v>
      </c>
      <c r="J127" s="275">
        <v>0</v>
      </c>
      <c r="K127" s="169"/>
      <c r="L127" s="184"/>
      <c r="M127" s="184"/>
      <c r="N127" s="184"/>
      <c r="O127" s="185"/>
      <c r="P127" s="185"/>
      <c r="Q127" s="185"/>
      <c r="R127" s="185"/>
      <c r="S127" s="185"/>
      <c r="T127" s="185"/>
      <c r="U127" s="185"/>
      <c r="V127" s="185"/>
    </row>
    <row r="128" spans="1:22" ht="16.5" customHeight="1">
      <c r="A128" s="198" t="s">
        <v>564</v>
      </c>
      <c r="B128" s="183" t="s">
        <v>260</v>
      </c>
      <c r="C128" s="193" t="s">
        <v>224</v>
      </c>
      <c r="D128" s="193" t="s">
        <v>438</v>
      </c>
      <c r="E128" s="193" t="s">
        <v>563</v>
      </c>
      <c r="F128" s="198" t="s">
        <v>257</v>
      </c>
      <c r="G128" s="193" t="s">
        <v>262</v>
      </c>
      <c r="H128" s="243">
        <v>0</v>
      </c>
      <c r="I128" s="243">
        <v>0</v>
      </c>
      <c r="J128" s="275">
        <v>0</v>
      </c>
      <c r="K128" s="169"/>
      <c r="L128" s="184"/>
      <c r="M128" s="184"/>
      <c r="N128" s="184"/>
      <c r="O128" s="185"/>
      <c r="P128" s="185"/>
      <c r="Q128" s="185"/>
      <c r="R128" s="185"/>
      <c r="S128" s="185"/>
      <c r="T128" s="185"/>
      <c r="U128" s="185"/>
      <c r="V128" s="185"/>
    </row>
    <row r="129" spans="1:22" ht="16.5" customHeight="1">
      <c r="A129" s="208" t="s">
        <v>98</v>
      </c>
      <c r="B129" s="199" t="s">
        <v>318</v>
      </c>
      <c r="C129" s="199"/>
      <c r="D129" s="208" t="s">
        <v>319</v>
      </c>
      <c r="E129" s="208"/>
      <c r="F129" s="208"/>
      <c r="G129" s="288"/>
      <c r="H129" s="293">
        <f>H130+H134+H165</f>
        <v>2011.6000000000001</v>
      </c>
      <c r="I129" s="293">
        <f>I130+I134+I165</f>
        <v>2010.0167899999997</v>
      </c>
      <c r="J129" s="276">
        <f aca="true" t="shared" si="7" ref="J129:J141">I129/H129</f>
        <v>0.9992129598329685</v>
      </c>
      <c r="K129" s="169"/>
      <c r="L129" s="184"/>
      <c r="M129" s="184"/>
      <c r="N129" s="184"/>
      <c r="O129" s="185"/>
      <c r="P129" s="185"/>
      <c r="Q129" s="185"/>
      <c r="R129" s="185"/>
      <c r="S129" s="185"/>
      <c r="T129" s="185"/>
      <c r="U129" s="185"/>
      <c r="V129" s="185"/>
    </row>
    <row r="130" spans="1:22" ht="33.75" customHeight="1">
      <c r="A130" s="208" t="s">
        <v>101</v>
      </c>
      <c r="B130" s="199" t="s">
        <v>320</v>
      </c>
      <c r="C130" s="208" t="s">
        <v>224</v>
      </c>
      <c r="D130" s="208" t="s">
        <v>321</v>
      </c>
      <c r="E130" s="208"/>
      <c r="F130" s="193"/>
      <c r="G130" s="288"/>
      <c r="H130" s="293">
        <f aca="true" t="shared" si="8" ref="H130:I132">H131</f>
        <v>25</v>
      </c>
      <c r="I130" s="293">
        <f t="shared" si="8"/>
        <v>25</v>
      </c>
      <c r="J130" s="276">
        <f t="shared" si="7"/>
        <v>1</v>
      </c>
      <c r="K130" s="169"/>
      <c r="L130" s="184"/>
      <c r="M130" s="184"/>
      <c r="N130" s="184"/>
      <c r="O130" s="185"/>
      <c r="P130" s="185"/>
      <c r="Q130" s="185"/>
      <c r="R130" s="185"/>
      <c r="S130" s="185"/>
      <c r="T130" s="185"/>
      <c r="U130" s="185"/>
      <c r="V130" s="185"/>
    </row>
    <row r="131" spans="1:22" ht="99.75" customHeight="1">
      <c r="A131" s="208" t="s">
        <v>331</v>
      </c>
      <c r="B131" s="300" t="s">
        <v>440</v>
      </c>
      <c r="C131" s="208" t="s">
        <v>224</v>
      </c>
      <c r="D131" s="208" t="s">
        <v>321</v>
      </c>
      <c r="E131" s="208" t="s">
        <v>565</v>
      </c>
      <c r="F131" s="208"/>
      <c r="G131" s="288"/>
      <c r="H131" s="293">
        <f t="shared" si="8"/>
        <v>25</v>
      </c>
      <c r="I131" s="293">
        <f t="shared" si="8"/>
        <v>25</v>
      </c>
      <c r="J131" s="276">
        <f t="shared" si="7"/>
        <v>1</v>
      </c>
      <c r="K131" s="169"/>
      <c r="L131" s="184"/>
      <c r="M131" s="184"/>
      <c r="N131" s="184"/>
      <c r="O131" s="185"/>
      <c r="P131" s="185"/>
      <c r="Q131" s="185"/>
      <c r="R131" s="185"/>
      <c r="S131" s="185"/>
      <c r="T131" s="185"/>
      <c r="U131" s="185"/>
      <c r="V131" s="185"/>
    </row>
    <row r="132" spans="1:22" ht="20.25" customHeight="1">
      <c r="A132" s="193" t="s">
        <v>441</v>
      </c>
      <c r="B132" s="183" t="s">
        <v>244</v>
      </c>
      <c r="C132" s="193" t="s">
        <v>224</v>
      </c>
      <c r="D132" s="193" t="s">
        <v>321</v>
      </c>
      <c r="E132" s="193" t="s">
        <v>565</v>
      </c>
      <c r="F132" s="193" t="s">
        <v>257</v>
      </c>
      <c r="G132" s="301">
        <v>220</v>
      </c>
      <c r="H132" s="295">
        <f t="shared" si="8"/>
        <v>25</v>
      </c>
      <c r="I132" s="295">
        <f t="shared" si="8"/>
        <v>25</v>
      </c>
      <c r="J132" s="275">
        <f t="shared" si="7"/>
        <v>1</v>
      </c>
      <c r="K132" s="169"/>
      <c r="L132" s="184"/>
      <c r="M132" s="184"/>
      <c r="N132" s="184"/>
      <c r="O132" s="185"/>
      <c r="P132" s="185"/>
      <c r="Q132" s="185"/>
      <c r="R132" s="185"/>
      <c r="S132" s="185"/>
      <c r="T132" s="185"/>
      <c r="U132" s="185"/>
      <c r="V132" s="185"/>
    </row>
    <row r="133" spans="1:22" ht="16.5" customHeight="1">
      <c r="A133" s="193" t="s">
        <v>332</v>
      </c>
      <c r="B133" s="183" t="s">
        <v>259</v>
      </c>
      <c r="C133" s="193" t="s">
        <v>224</v>
      </c>
      <c r="D133" s="193" t="s">
        <v>321</v>
      </c>
      <c r="E133" s="193" t="s">
        <v>565</v>
      </c>
      <c r="F133" s="193" t="s">
        <v>257</v>
      </c>
      <c r="G133" s="301">
        <v>226</v>
      </c>
      <c r="H133" s="295">
        <v>25</v>
      </c>
      <c r="I133" s="243">
        <v>25</v>
      </c>
      <c r="J133" s="275">
        <f t="shared" si="7"/>
        <v>1</v>
      </c>
      <c r="K133" s="169"/>
      <c r="L133" s="184"/>
      <c r="M133" s="184"/>
      <c r="N133" s="184"/>
      <c r="O133" s="185"/>
      <c r="P133" s="185"/>
      <c r="Q133" s="185"/>
      <c r="R133" s="185"/>
      <c r="S133" s="185"/>
      <c r="T133" s="185"/>
      <c r="U133" s="185"/>
      <c r="V133" s="185"/>
    </row>
    <row r="134" spans="1:22" ht="16.5" customHeight="1">
      <c r="A134" s="208" t="s">
        <v>442</v>
      </c>
      <c r="B134" s="199" t="s">
        <v>323</v>
      </c>
      <c r="C134" s="208"/>
      <c r="D134" s="208" t="s">
        <v>324</v>
      </c>
      <c r="E134" s="208"/>
      <c r="F134" s="193"/>
      <c r="G134" s="288"/>
      <c r="H134" s="293">
        <f>H135+H152+H156+H159+H161+H163</f>
        <v>1986.6000000000001</v>
      </c>
      <c r="I134" s="293">
        <f>I135+I152+I156+I159+I161+I163</f>
        <v>1985.0167899999997</v>
      </c>
      <c r="J134" s="276">
        <f t="shared" si="7"/>
        <v>0.9992030554716599</v>
      </c>
      <c r="K134" s="169"/>
      <c r="L134" s="184"/>
      <c r="M134" s="184"/>
      <c r="N134" s="184"/>
      <c r="O134" s="185"/>
      <c r="P134" s="185"/>
      <c r="Q134" s="185"/>
      <c r="R134" s="185"/>
      <c r="S134" s="185"/>
      <c r="T134" s="185"/>
      <c r="U134" s="185"/>
      <c r="V134" s="185"/>
    </row>
    <row r="135" spans="1:22" ht="37.5" customHeight="1">
      <c r="A135" s="208" t="s">
        <v>443</v>
      </c>
      <c r="B135" s="304" t="s">
        <v>444</v>
      </c>
      <c r="C135" s="208" t="s">
        <v>224</v>
      </c>
      <c r="D135" s="208" t="s">
        <v>324</v>
      </c>
      <c r="E135" s="208" t="s">
        <v>566</v>
      </c>
      <c r="F135" s="193"/>
      <c r="G135" s="288"/>
      <c r="H135" s="293">
        <f>H136+H139+H147+H148</f>
        <v>1606.1000000000001</v>
      </c>
      <c r="I135" s="293">
        <f>I136+I139+I147+I148</f>
        <v>1604.9332899999997</v>
      </c>
      <c r="J135" s="276">
        <f t="shared" si="7"/>
        <v>0.9992735757424815</v>
      </c>
      <c r="K135" s="210"/>
      <c r="L135" s="184"/>
      <c r="M135" s="184"/>
      <c r="N135" s="184"/>
      <c r="O135" s="185"/>
      <c r="P135" s="185"/>
      <c r="Q135" s="185"/>
      <c r="R135" s="185"/>
      <c r="S135" s="185"/>
      <c r="T135" s="185"/>
      <c r="U135" s="185"/>
      <c r="V135" s="185"/>
    </row>
    <row r="136" spans="1:22" ht="25.5" customHeight="1">
      <c r="A136" s="193" t="s">
        <v>445</v>
      </c>
      <c r="B136" s="183" t="s">
        <v>232</v>
      </c>
      <c r="C136" s="193" t="s">
        <v>224</v>
      </c>
      <c r="D136" s="193" t="s">
        <v>324</v>
      </c>
      <c r="E136" s="193" t="s">
        <v>566</v>
      </c>
      <c r="F136" s="193" t="s">
        <v>300</v>
      </c>
      <c r="G136" s="193" t="s">
        <v>234</v>
      </c>
      <c r="H136" s="295">
        <f>H137+H138</f>
        <v>1391.9</v>
      </c>
      <c r="I136" s="295">
        <f>I137+I138</f>
        <v>1391.16826</v>
      </c>
      <c r="J136" s="275">
        <f t="shared" si="7"/>
        <v>0.9994742869459011</v>
      </c>
      <c r="K136" s="169"/>
      <c r="L136" s="184"/>
      <c r="M136" s="184"/>
      <c r="N136" s="184"/>
      <c r="O136" s="185"/>
      <c r="P136" s="185"/>
      <c r="Q136" s="185"/>
      <c r="R136" s="185"/>
      <c r="S136" s="185"/>
      <c r="T136" s="185"/>
      <c r="U136" s="185"/>
      <c r="V136" s="185"/>
    </row>
    <row r="137" spans="1:22" ht="16.5" customHeight="1">
      <c r="A137" s="193" t="s">
        <v>446</v>
      </c>
      <c r="B137" s="183" t="s">
        <v>236</v>
      </c>
      <c r="C137" s="193" t="s">
        <v>224</v>
      </c>
      <c r="D137" s="193" t="s">
        <v>324</v>
      </c>
      <c r="E137" s="193" t="s">
        <v>566</v>
      </c>
      <c r="F137" s="193" t="s">
        <v>301</v>
      </c>
      <c r="G137" s="193" t="s">
        <v>237</v>
      </c>
      <c r="H137" s="243">
        <v>1095</v>
      </c>
      <c r="I137" s="243">
        <v>1094.696</v>
      </c>
      <c r="J137" s="275">
        <f t="shared" si="7"/>
        <v>0.9997223744292236</v>
      </c>
      <c r="K137" s="169"/>
      <c r="L137" s="184"/>
      <c r="M137" s="184"/>
      <c r="N137" s="184"/>
      <c r="O137" s="185"/>
      <c r="P137" s="185"/>
      <c r="Q137" s="185"/>
      <c r="R137" s="185"/>
      <c r="S137" s="185"/>
      <c r="T137" s="185"/>
      <c r="U137" s="185"/>
      <c r="V137" s="185"/>
    </row>
    <row r="138" spans="1:22" ht="21.75" customHeight="1">
      <c r="A138" s="193" t="s">
        <v>447</v>
      </c>
      <c r="B138" s="183" t="s">
        <v>239</v>
      </c>
      <c r="C138" s="193" t="s">
        <v>224</v>
      </c>
      <c r="D138" s="193" t="s">
        <v>324</v>
      </c>
      <c r="E138" s="193" t="s">
        <v>566</v>
      </c>
      <c r="F138" s="193" t="s">
        <v>567</v>
      </c>
      <c r="G138" s="193" t="s">
        <v>240</v>
      </c>
      <c r="H138" s="243">
        <v>296.9</v>
      </c>
      <c r="I138" s="243">
        <v>296.47226</v>
      </c>
      <c r="J138" s="275">
        <f t="shared" si="7"/>
        <v>0.9985593128999665</v>
      </c>
      <c r="K138" s="169"/>
      <c r="L138" s="184"/>
      <c r="M138" s="184"/>
      <c r="N138" s="184"/>
      <c r="O138" s="185"/>
      <c r="P138" s="185"/>
      <c r="Q138" s="185"/>
      <c r="R138" s="185"/>
      <c r="S138" s="185"/>
      <c r="T138" s="185"/>
      <c r="U138" s="185"/>
      <c r="V138" s="185"/>
    </row>
    <row r="139" spans="1:22" ht="18" customHeight="1">
      <c r="A139" s="193" t="s">
        <v>448</v>
      </c>
      <c r="B139" s="183" t="s">
        <v>244</v>
      </c>
      <c r="C139" s="193" t="s">
        <v>224</v>
      </c>
      <c r="D139" s="193" t="s">
        <v>324</v>
      </c>
      <c r="E139" s="193" t="s">
        <v>566</v>
      </c>
      <c r="F139" s="193" t="s">
        <v>277</v>
      </c>
      <c r="G139" s="193" t="s">
        <v>245</v>
      </c>
      <c r="H139" s="295">
        <f>SUM(H140:H146)</f>
        <v>202.79999999999998</v>
      </c>
      <c r="I139" s="295">
        <f>SUM(I140:I146)</f>
        <v>202.45483</v>
      </c>
      <c r="J139" s="275">
        <f t="shared" si="7"/>
        <v>0.9982979783037476</v>
      </c>
      <c r="K139" s="169"/>
      <c r="L139" s="184"/>
      <c r="M139" s="184"/>
      <c r="N139" s="184"/>
      <c r="O139" s="185"/>
      <c r="P139" s="185"/>
      <c r="Q139" s="185"/>
      <c r="R139" s="185"/>
      <c r="S139" s="185"/>
      <c r="T139" s="185"/>
      <c r="U139" s="185"/>
      <c r="V139" s="185"/>
    </row>
    <row r="140" spans="1:22" ht="17.25" customHeight="1">
      <c r="A140" s="193" t="s">
        <v>449</v>
      </c>
      <c r="B140" s="183" t="s">
        <v>253</v>
      </c>
      <c r="C140" s="193" t="s">
        <v>224</v>
      </c>
      <c r="D140" s="193" t="s">
        <v>324</v>
      </c>
      <c r="E140" s="193" t="s">
        <v>566</v>
      </c>
      <c r="F140" s="193" t="s">
        <v>254</v>
      </c>
      <c r="G140" s="193" t="s">
        <v>255</v>
      </c>
      <c r="H140" s="295">
        <v>17.5</v>
      </c>
      <c r="I140" s="243">
        <v>17.44347</v>
      </c>
      <c r="J140" s="275">
        <f t="shared" si="7"/>
        <v>0.9967697142857144</v>
      </c>
      <c r="K140" s="181"/>
      <c r="L140" s="181"/>
      <c r="M140" s="181"/>
      <c r="N140" s="181"/>
      <c r="O140" s="185"/>
      <c r="P140" s="185"/>
      <c r="Q140" s="185"/>
      <c r="R140" s="185"/>
      <c r="S140" s="185"/>
      <c r="T140" s="185"/>
      <c r="U140" s="185"/>
      <c r="V140" s="185"/>
    </row>
    <row r="141" spans="1:22" ht="18.75" customHeight="1">
      <c r="A141" s="193" t="s">
        <v>450</v>
      </c>
      <c r="B141" s="183" t="s">
        <v>278</v>
      </c>
      <c r="C141" s="193" t="s">
        <v>224</v>
      </c>
      <c r="D141" s="193" t="s">
        <v>324</v>
      </c>
      <c r="E141" s="193" t="s">
        <v>566</v>
      </c>
      <c r="F141" s="193" t="s">
        <v>257</v>
      </c>
      <c r="G141" s="193" t="s">
        <v>279</v>
      </c>
      <c r="H141" s="295">
        <v>10.8</v>
      </c>
      <c r="I141" s="243">
        <v>10.8</v>
      </c>
      <c r="J141" s="275">
        <f t="shared" si="7"/>
        <v>1</v>
      </c>
      <c r="K141" s="169"/>
      <c r="L141" s="184"/>
      <c r="M141" s="184"/>
      <c r="N141" s="184"/>
      <c r="O141" s="185"/>
      <c r="P141" s="185"/>
      <c r="Q141" s="185"/>
      <c r="R141" s="185"/>
      <c r="S141" s="185"/>
      <c r="T141" s="185"/>
      <c r="U141" s="185"/>
      <c r="V141" s="185"/>
    </row>
    <row r="142" spans="1:22" ht="16.5" customHeight="1">
      <c r="A142" s="193" t="s">
        <v>451</v>
      </c>
      <c r="B142" s="183" t="s">
        <v>280</v>
      </c>
      <c r="C142" s="193" t="s">
        <v>224</v>
      </c>
      <c r="D142" s="193" t="s">
        <v>324</v>
      </c>
      <c r="E142" s="193" t="s">
        <v>566</v>
      </c>
      <c r="F142" s="193" t="s">
        <v>257</v>
      </c>
      <c r="G142" s="193" t="s">
        <v>281</v>
      </c>
      <c r="H142" s="243">
        <v>70.3</v>
      </c>
      <c r="I142" s="243">
        <v>70.26196</v>
      </c>
      <c r="J142" s="275">
        <f aca="true" t="shared" si="9" ref="J142:J195">I142/H142</f>
        <v>0.9994588904694168</v>
      </c>
      <c r="K142" s="181"/>
      <c r="L142" s="211"/>
      <c r="M142" s="212"/>
      <c r="N142" s="211"/>
      <c r="O142" s="211"/>
      <c r="P142" s="213"/>
      <c r="Q142" s="213"/>
      <c r="R142" s="192"/>
      <c r="S142" s="181"/>
      <c r="T142" s="185"/>
      <c r="U142" s="185"/>
      <c r="V142" s="185"/>
    </row>
    <row r="143" spans="1:22" ht="20.25" customHeight="1">
      <c r="A143" s="193" t="s">
        <v>452</v>
      </c>
      <c r="B143" s="183" t="s">
        <v>256</v>
      </c>
      <c r="C143" s="193" t="s">
        <v>224</v>
      </c>
      <c r="D143" s="193" t="s">
        <v>324</v>
      </c>
      <c r="E143" s="193" t="s">
        <v>566</v>
      </c>
      <c r="F143" s="193" t="s">
        <v>254</v>
      </c>
      <c r="G143" s="193" t="s">
        <v>258</v>
      </c>
      <c r="H143" s="243">
        <v>11.4</v>
      </c>
      <c r="I143" s="243">
        <v>11.4</v>
      </c>
      <c r="J143" s="275">
        <f t="shared" si="9"/>
        <v>1</v>
      </c>
      <c r="K143" s="184"/>
      <c r="L143" s="214"/>
      <c r="M143" s="215"/>
      <c r="N143" s="180"/>
      <c r="O143" s="180"/>
      <c r="P143" s="180"/>
      <c r="Q143" s="180"/>
      <c r="R143" s="180"/>
      <c r="S143" s="184"/>
      <c r="T143" s="185"/>
      <c r="U143" s="185"/>
      <c r="V143" s="185"/>
    </row>
    <row r="144" spans="1:22" ht="18" customHeight="1">
      <c r="A144" s="193" t="s">
        <v>453</v>
      </c>
      <c r="B144" s="183" t="s">
        <v>256</v>
      </c>
      <c r="C144" s="193" t="s">
        <v>224</v>
      </c>
      <c r="D144" s="193" t="s">
        <v>324</v>
      </c>
      <c r="E144" s="193" t="s">
        <v>566</v>
      </c>
      <c r="F144" s="193" t="s">
        <v>257</v>
      </c>
      <c r="G144" s="193" t="s">
        <v>258</v>
      </c>
      <c r="H144" s="295">
        <v>35.7</v>
      </c>
      <c r="I144" s="243">
        <v>35.52294</v>
      </c>
      <c r="J144" s="275">
        <f t="shared" si="9"/>
        <v>0.9950403361344536</v>
      </c>
      <c r="K144" s="184"/>
      <c r="L144" s="214"/>
      <c r="M144" s="215"/>
      <c r="N144" s="180"/>
      <c r="O144" s="180"/>
      <c r="P144" s="180"/>
      <c r="Q144" s="180"/>
      <c r="R144" s="216"/>
      <c r="S144" s="184"/>
      <c r="T144" s="185"/>
      <c r="U144" s="185"/>
      <c r="V144" s="185"/>
    </row>
    <row r="145" spans="1:22" ht="20.25" customHeight="1">
      <c r="A145" s="193" t="s">
        <v>454</v>
      </c>
      <c r="B145" s="183" t="s">
        <v>259</v>
      </c>
      <c r="C145" s="193" t="s">
        <v>224</v>
      </c>
      <c r="D145" s="193" t="s">
        <v>324</v>
      </c>
      <c r="E145" s="193" t="s">
        <v>566</v>
      </c>
      <c r="F145" s="193" t="s">
        <v>254</v>
      </c>
      <c r="G145" s="193" t="s">
        <v>248</v>
      </c>
      <c r="H145" s="295">
        <v>52.1</v>
      </c>
      <c r="I145" s="243">
        <v>52.07646</v>
      </c>
      <c r="J145" s="275">
        <f t="shared" si="9"/>
        <v>0.9995481765834932</v>
      </c>
      <c r="K145" s="184"/>
      <c r="L145" s="214"/>
      <c r="M145" s="215"/>
      <c r="N145" s="180"/>
      <c r="O145" s="180"/>
      <c r="P145" s="180"/>
      <c r="Q145" s="180"/>
      <c r="R145" s="180"/>
      <c r="S145" s="184"/>
      <c r="T145" s="185"/>
      <c r="U145" s="185"/>
      <c r="V145" s="185"/>
    </row>
    <row r="146" spans="1:22" ht="24.75" customHeight="1">
      <c r="A146" s="193" t="s">
        <v>455</v>
      </c>
      <c r="B146" s="183" t="s">
        <v>259</v>
      </c>
      <c r="C146" s="193" t="s">
        <v>224</v>
      </c>
      <c r="D146" s="193" t="s">
        <v>324</v>
      </c>
      <c r="E146" s="193" t="s">
        <v>566</v>
      </c>
      <c r="F146" s="193" t="s">
        <v>257</v>
      </c>
      <c r="G146" s="193" t="s">
        <v>248</v>
      </c>
      <c r="H146" s="295">
        <v>5</v>
      </c>
      <c r="I146" s="243">
        <v>4.95</v>
      </c>
      <c r="J146" s="275">
        <f t="shared" si="9"/>
        <v>0.99</v>
      </c>
      <c r="K146" s="181"/>
      <c r="T146" s="185"/>
      <c r="U146" s="185"/>
      <c r="V146" s="185"/>
    </row>
    <row r="147" spans="1:22" ht="15.75" customHeight="1">
      <c r="A147" s="193" t="s">
        <v>456</v>
      </c>
      <c r="B147" s="183" t="s">
        <v>260</v>
      </c>
      <c r="C147" s="193" t="s">
        <v>224</v>
      </c>
      <c r="D147" s="193" t="s">
        <v>324</v>
      </c>
      <c r="E147" s="193" t="s">
        <v>566</v>
      </c>
      <c r="F147" s="193" t="s">
        <v>282</v>
      </c>
      <c r="G147" s="193" t="s">
        <v>262</v>
      </c>
      <c r="H147" s="243">
        <v>0</v>
      </c>
      <c r="I147" s="243">
        <v>0</v>
      </c>
      <c r="J147" s="275">
        <v>0</v>
      </c>
      <c r="K147" s="181"/>
      <c r="L147" s="181"/>
      <c r="M147" s="181"/>
      <c r="N147" s="181"/>
      <c r="O147" s="185"/>
      <c r="P147" s="185"/>
      <c r="Q147" s="185"/>
      <c r="R147" s="185"/>
      <c r="S147" s="185"/>
      <c r="T147" s="185"/>
      <c r="U147" s="185"/>
      <c r="V147" s="185"/>
    </row>
    <row r="148" spans="1:22" ht="20.25" customHeight="1">
      <c r="A148" s="193" t="s">
        <v>457</v>
      </c>
      <c r="B148" s="183" t="s">
        <v>263</v>
      </c>
      <c r="C148" s="193" t="s">
        <v>224</v>
      </c>
      <c r="D148" s="193" t="s">
        <v>324</v>
      </c>
      <c r="E148" s="193" t="s">
        <v>566</v>
      </c>
      <c r="F148" s="193" t="s">
        <v>277</v>
      </c>
      <c r="G148" s="193" t="s">
        <v>15</v>
      </c>
      <c r="H148" s="295">
        <f>SUM(H149:H151)</f>
        <v>11.4</v>
      </c>
      <c r="I148" s="295">
        <f>SUM(I149:I151)</f>
        <v>11.3102</v>
      </c>
      <c r="J148" s="275">
        <f t="shared" si="9"/>
        <v>0.9921228070175439</v>
      </c>
      <c r="K148" s="184"/>
      <c r="L148" s="181"/>
      <c r="M148" s="181"/>
      <c r="N148" s="181"/>
      <c r="O148" s="185"/>
      <c r="P148" s="185"/>
      <c r="Q148" s="185"/>
      <c r="R148" s="185"/>
      <c r="S148" s="185"/>
      <c r="T148" s="185"/>
      <c r="U148" s="185"/>
      <c r="V148" s="185"/>
    </row>
    <row r="149" spans="1:22" ht="21" customHeight="1">
      <c r="A149" s="193" t="s">
        <v>458</v>
      </c>
      <c r="B149" s="183" t="s">
        <v>264</v>
      </c>
      <c r="C149" s="193" t="s">
        <v>224</v>
      </c>
      <c r="D149" s="193" t="s">
        <v>324</v>
      </c>
      <c r="E149" s="193" t="s">
        <v>566</v>
      </c>
      <c r="F149" s="193" t="s">
        <v>257</v>
      </c>
      <c r="G149" s="193" t="s">
        <v>265</v>
      </c>
      <c r="H149" s="243">
        <f>H150</f>
        <v>0</v>
      </c>
      <c r="I149" s="243">
        <v>0</v>
      </c>
      <c r="J149" s="275">
        <v>0</v>
      </c>
      <c r="K149" s="169"/>
      <c r="L149" s="181"/>
      <c r="M149" s="181"/>
      <c r="N149" s="181"/>
      <c r="O149" s="185"/>
      <c r="P149" s="185"/>
      <c r="Q149" s="185"/>
      <c r="R149" s="185"/>
      <c r="S149" s="185"/>
      <c r="T149" s="185"/>
      <c r="U149" s="185"/>
      <c r="V149" s="185"/>
    </row>
    <row r="150" spans="1:22" ht="16.5" customHeight="1">
      <c r="A150" s="193" t="s">
        <v>459</v>
      </c>
      <c r="B150" s="183" t="s">
        <v>266</v>
      </c>
      <c r="C150" s="193" t="s">
        <v>224</v>
      </c>
      <c r="D150" s="193" t="s">
        <v>324</v>
      </c>
      <c r="E150" s="193" t="s">
        <v>566</v>
      </c>
      <c r="F150" s="193" t="s">
        <v>254</v>
      </c>
      <c r="G150" s="193" t="s">
        <v>267</v>
      </c>
      <c r="H150" s="295">
        <v>0</v>
      </c>
      <c r="I150" s="243">
        <v>0</v>
      </c>
      <c r="J150" s="275">
        <v>0</v>
      </c>
      <c r="K150" s="181"/>
      <c r="L150" s="181"/>
      <c r="M150" s="181"/>
      <c r="N150" s="181"/>
      <c r="O150" s="185"/>
      <c r="P150" s="185"/>
      <c r="Q150" s="185"/>
      <c r="R150" s="185"/>
      <c r="S150" s="185"/>
      <c r="T150" s="185"/>
      <c r="U150" s="185"/>
      <c r="V150" s="185"/>
    </row>
    <row r="151" spans="1:22" ht="19.5" customHeight="1">
      <c r="A151" s="193" t="s">
        <v>460</v>
      </c>
      <c r="B151" s="183" t="s">
        <v>266</v>
      </c>
      <c r="C151" s="193" t="s">
        <v>224</v>
      </c>
      <c r="D151" s="193" t="s">
        <v>324</v>
      </c>
      <c r="E151" s="193" t="s">
        <v>566</v>
      </c>
      <c r="F151" s="193" t="s">
        <v>257</v>
      </c>
      <c r="G151" s="193" t="s">
        <v>267</v>
      </c>
      <c r="H151" s="243">
        <v>11.4</v>
      </c>
      <c r="I151" s="243">
        <v>11.3102</v>
      </c>
      <c r="J151" s="275">
        <f t="shared" si="9"/>
        <v>0.9921228070175439</v>
      </c>
      <c r="K151" s="181"/>
      <c r="L151" s="181"/>
      <c r="M151" s="181"/>
      <c r="N151" s="181"/>
      <c r="O151" s="185"/>
      <c r="P151" s="185"/>
      <c r="Q151" s="185"/>
      <c r="R151" s="185"/>
      <c r="S151" s="185"/>
      <c r="T151" s="185"/>
      <c r="U151" s="185"/>
      <c r="V151" s="185"/>
    </row>
    <row r="152" spans="1:22" ht="25.5" customHeight="1">
      <c r="A152" s="208" t="s">
        <v>461</v>
      </c>
      <c r="B152" s="302" t="s">
        <v>462</v>
      </c>
      <c r="C152" s="208" t="s">
        <v>224</v>
      </c>
      <c r="D152" s="208" t="s">
        <v>324</v>
      </c>
      <c r="E152" s="208" t="s">
        <v>568</v>
      </c>
      <c r="F152" s="193"/>
      <c r="G152" s="288"/>
      <c r="H152" s="244">
        <f>SUM(H153:H155)</f>
        <v>100.5</v>
      </c>
      <c r="I152" s="244">
        <f>SUM(I153:I155)</f>
        <v>100.26389999999999</v>
      </c>
      <c r="J152" s="276">
        <f t="shared" si="9"/>
        <v>0.9976507462686567</v>
      </c>
      <c r="K152" s="181"/>
      <c r="L152" s="181"/>
      <c r="M152" s="181"/>
      <c r="N152" s="181"/>
      <c r="O152" s="185"/>
      <c r="P152" s="185"/>
      <c r="Q152" s="185"/>
      <c r="R152" s="185"/>
      <c r="S152" s="185"/>
      <c r="T152" s="185"/>
      <c r="U152" s="185"/>
      <c r="V152" s="185"/>
    </row>
    <row r="153" spans="1:22" ht="17.25" customHeight="1">
      <c r="A153" s="193" t="s">
        <v>463</v>
      </c>
      <c r="B153" s="183" t="s">
        <v>259</v>
      </c>
      <c r="C153" s="193" t="s">
        <v>224</v>
      </c>
      <c r="D153" s="193" t="s">
        <v>324</v>
      </c>
      <c r="E153" s="193" t="s">
        <v>568</v>
      </c>
      <c r="F153" s="193" t="s">
        <v>257</v>
      </c>
      <c r="G153" s="301">
        <v>226</v>
      </c>
      <c r="H153" s="243">
        <v>11</v>
      </c>
      <c r="I153" s="243">
        <v>11</v>
      </c>
      <c r="J153" s="276">
        <f t="shared" si="9"/>
        <v>1</v>
      </c>
      <c r="K153" s="169"/>
      <c r="L153" s="181"/>
      <c r="M153" s="181"/>
      <c r="N153" s="181"/>
      <c r="O153" s="185"/>
      <c r="P153" s="185"/>
      <c r="Q153" s="185"/>
      <c r="R153" s="185"/>
      <c r="S153" s="185"/>
      <c r="T153" s="185"/>
      <c r="U153" s="185"/>
      <c r="V153" s="185"/>
    </row>
    <row r="154" spans="1:22" ht="15" customHeight="1">
      <c r="A154" s="193" t="s">
        <v>464</v>
      </c>
      <c r="B154" s="183" t="s">
        <v>260</v>
      </c>
      <c r="C154" s="193" t="s">
        <v>224</v>
      </c>
      <c r="D154" s="193" t="s">
        <v>324</v>
      </c>
      <c r="E154" s="193" t="s">
        <v>568</v>
      </c>
      <c r="F154" s="193" t="s">
        <v>257</v>
      </c>
      <c r="G154" s="193" t="s">
        <v>262</v>
      </c>
      <c r="H154" s="243">
        <v>16</v>
      </c>
      <c r="I154" s="243">
        <v>15.83</v>
      </c>
      <c r="J154" s="276">
        <f t="shared" si="9"/>
        <v>0.989375</v>
      </c>
      <c r="K154" s="169"/>
      <c r="L154" s="181"/>
      <c r="M154" s="181"/>
      <c r="N154" s="181"/>
      <c r="O154" s="185"/>
      <c r="P154" s="185"/>
      <c r="Q154" s="185"/>
      <c r="R154" s="185"/>
      <c r="S154" s="185"/>
      <c r="T154" s="185"/>
      <c r="U154" s="185"/>
      <c r="V154" s="185"/>
    </row>
    <row r="155" spans="1:22" ht="15.75" customHeight="1">
      <c r="A155" s="193" t="s">
        <v>465</v>
      </c>
      <c r="B155" s="183" t="s">
        <v>264</v>
      </c>
      <c r="C155" s="193" t="s">
        <v>224</v>
      </c>
      <c r="D155" s="193" t="s">
        <v>324</v>
      </c>
      <c r="E155" s="193" t="s">
        <v>568</v>
      </c>
      <c r="F155" s="193" t="s">
        <v>257</v>
      </c>
      <c r="G155" s="193" t="s">
        <v>265</v>
      </c>
      <c r="H155" s="243">
        <v>73.5</v>
      </c>
      <c r="I155" s="243">
        <v>73.4339</v>
      </c>
      <c r="J155" s="276">
        <f t="shared" si="9"/>
        <v>0.9991006802721087</v>
      </c>
      <c r="K155" s="169"/>
      <c r="L155" s="181"/>
      <c r="M155" s="181"/>
      <c r="N155" s="181"/>
      <c r="O155" s="185"/>
      <c r="P155" s="185"/>
      <c r="Q155" s="185"/>
      <c r="R155" s="185"/>
      <c r="S155" s="185"/>
      <c r="T155" s="185"/>
      <c r="U155" s="185"/>
      <c r="V155" s="185"/>
    </row>
    <row r="156" spans="1:22" ht="40.5" customHeight="1">
      <c r="A156" s="208" t="s">
        <v>466</v>
      </c>
      <c r="B156" s="199" t="s">
        <v>569</v>
      </c>
      <c r="C156" s="208" t="s">
        <v>224</v>
      </c>
      <c r="D156" s="208" t="s">
        <v>324</v>
      </c>
      <c r="E156" s="208" t="s">
        <v>570</v>
      </c>
      <c r="F156" s="193"/>
      <c r="G156" s="193"/>
      <c r="H156" s="293">
        <f>H157+H158</f>
        <v>0</v>
      </c>
      <c r="I156" s="293">
        <f>I157+I158</f>
        <v>0</v>
      </c>
      <c r="J156" s="276">
        <v>0</v>
      </c>
      <c r="K156" s="217"/>
      <c r="L156" s="181"/>
      <c r="M156" s="181"/>
      <c r="N156" s="181"/>
      <c r="O156" s="185"/>
      <c r="P156" s="185"/>
      <c r="Q156" s="185"/>
      <c r="R156" s="185"/>
      <c r="S156" s="185"/>
      <c r="T156" s="185"/>
      <c r="U156" s="185"/>
      <c r="V156" s="185"/>
    </row>
    <row r="157" spans="1:22" ht="16.5" customHeight="1">
      <c r="A157" s="193" t="s">
        <v>571</v>
      </c>
      <c r="B157" s="183" t="s">
        <v>259</v>
      </c>
      <c r="C157" s="193" t="s">
        <v>224</v>
      </c>
      <c r="D157" s="193" t="s">
        <v>324</v>
      </c>
      <c r="E157" s="193" t="s">
        <v>570</v>
      </c>
      <c r="F157" s="193" t="s">
        <v>257</v>
      </c>
      <c r="G157" s="193" t="s">
        <v>248</v>
      </c>
      <c r="H157" s="243">
        <v>0</v>
      </c>
      <c r="I157" s="243">
        <v>0</v>
      </c>
      <c r="J157" s="275">
        <v>0</v>
      </c>
      <c r="K157" s="169"/>
      <c r="L157" s="181"/>
      <c r="M157" s="181"/>
      <c r="N157" s="181"/>
      <c r="O157" s="185"/>
      <c r="P157" s="185"/>
      <c r="Q157" s="185"/>
      <c r="R157" s="185"/>
      <c r="S157" s="185"/>
      <c r="T157" s="185"/>
      <c r="U157" s="185"/>
      <c r="V157" s="185"/>
    </row>
    <row r="158" spans="1:22" ht="19.5" customHeight="1">
      <c r="A158" s="193" t="s">
        <v>572</v>
      </c>
      <c r="B158" s="183" t="s">
        <v>266</v>
      </c>
      <c r="C158" s="193" t="s">
        <v>224</v>
      </c>
      <c r="D158" s="193" t="s">
        <v>324</v>
      </c>
      <c r="E158" s="193" t="s">
        <v>570</v>
      </c>
      <c r="F158" s="193" t="s">
        <v>257</v>
      </c>
      <c r="G158" s="193" t="s">
        <v>267</v>
      </c>
      <c r="H158" s="243">
        <v>0</v>
      </c>
      <c r="I158" s="243">
        <v>0</v>
      </c>
      <c r="J158" s="275">
        <v>0</v>
      </c>
      <c r="K158" s="169"/>
      <c r="L158" s="181"/>
      <c r="M158" s="181"/>
      <c r="N158" s="181"/>
      <c r="O158" s="185"/>
      <c r="P158" s="185"/>
      <c r="Q158" s="185"/>
      <c r="R158" s="185"/>
      <c r="S158" s="185"/>
      <c r="T158" s="185"/>
      <c r="U158" s="185"/>
      <c r="V158" s="185"/>
    </row>
    <row r="159" spans="1:22" ht="54.75" customHeight="1">
      <c r="A159" s="208" t="s">
        <v>573</v>
      </c>
      <c r="B159" s="199" t="s">
        <v>574</v>
      </c>
      <c r="C159" s="208" t="s">
        <v>224</v>
      </c>
      <c r="D159" s="208" t="s">
        <v>324</v>
      </c>
      <c r="E159" s="208" t="s">
        <v>575</v>
      </c>
      <c r="F159" s="193"/>
      <c r="G159" s="193"/>
      <c r="H159" s="244">
        <f>H160</f>
        <v>0</v>
      </c>
      <c r="I159" s="244">
        <f>I160</f>
        <v>0</v>
      </c>
      <c r="J159" s="276">
        <v>0</v>
      </c>
      <c r="K159" s="169"/>
      <c r="L159" s="181"/>
      <c r="M159" s="181"/>
      <c r="N159" s="181"/>
      <c r="O159" s="185"/>
      <c r="P159" s="185"/>
      <c r="Q159" s="185"/>
      <c r="R159" s="185"/>
      <c r="S159" s="185"/>
      <c r="T159" s="185"/>
      <c r="U159" s="185"/>
      <c r="V159" s="185"/>
    </row>
    <row r="160" spans="1:22" ht="18" customHeight="1">
      <c r="A160" s="193" t="s">
        <v>576</v>
      </c>
      <c r="B160" s="183" t="s">
        <v>266</v>
      </c>
      <c r="C160" s="193" t="s">
        <v>224</v>
      </c>
      <c r="D160" s="193" t="s">
        <v>324</v>
      </c>
      <c r="E160" s="193" t="s">
        <v>575</v>
      </c>
      <c r="F160" s="193" t="s">
        <v>257</v>
      </c>
      <c r="G160" s="193" t="s">
        <v>267</v>
      </c>
      <c r="H160" s="243">
        <v>0</v>
      </c>
      <c r="I160" s="274">
        <v>0</v>
      </c>
      <c r="J160" s="275">
        <v>0</v>
      </c>
      <c r="K160" s="169"/>
      <c r="L160" s="181"/>
      <c r="M160" s="181"/>
      <c r="N160" s="181"/>
      <c r="O160" s="185"/>
      <c r="P160" s="185"/>
      <c r="Q160" s="185"/>
      <c r="R160" s="185"/>
      <c r="S160" s="185"/>
      <c r="T160" s="185"/>
      <c r="U160" s="185"/>
      <c r="V160" s="185"/>
    </row>
    <row r="161" spans="1:22" ht="47.25" customHeight="1">
      <c r="A161" s="208" t="s">
        <v>577</v>
      </c>
      <c r="B161" s="302" t="s">
        <v>469</v>
      </c>
      <c r="C161" s="208" t="s">
        <v>224</v>
      </c>
      <c r="D161" s="208" t="s">
        <v>324</v>
      </c>
      <c r="E161" s="208" t="s">
        <v>578</v>
      </c>
      <c r="F161" s="208"/>
      <c r="G161" s="288"/>
      <c r="H161" s="310">
        <f>H162</f>
        <v>0</v>
      </c>
      <c r="I161" s="310">
        <f>I162</f>
        <v>0</v>
      </c>
      <c r="J161" s="276">
        <v>0</v>
      </c>
      <c r="K161" s="181"/>
      <c r="L161" s="181"/>
      <c r="M161" s="181"/>
      <c r="N161" s="181"/>
      <c r="O161" s="185"/>
      <c r="P161" s="185"/>
      <c r="Q161" s="185"/>
      <c r="R161" s="185"/>
      <c r="S161" s="185"/>
      <c r="T161" s="185"/>
      <c r="U161" s="185"/>
      <c r="V161" s="185"/>
    </row>
    <row r="162" spans="1:22" ht="20.25" customHeight="1">
      <c r="A162" s="193" t="s">
        <v>579</v>
      </c>
      <c r="B162" s="183" t="s">
        <v>260</v>
      </c>
      <c r="C162" s="193" t="s">
        <v>224</v>
      </c>
      <c r="D162" s="193" t="s">
        <v>324</v>
      </c>
      <c r="E162" s="193" t="s">
        <v>578</v>
      </c>
      <c r="F162" s="193" t="s">
        <v>257</v>
      </c>
      <c r="G162" s="193" t="s">
        <v>262</v>
      </c>
      <c r="H162" s="296">
        <v>0</v>
      </c>
      <c r="I162" s="243">
        <v>0</v>
      </c>
      <c r="J162" s="275">
        <v>0</v>
      </c>
      <c r="K162" s="169"/>
      <c r="L162" s="181"/>
      <c r="M162" s="181"/>
      <c r="N162" s="181"/>
      <c r="O162" s="185"/>
      <c r="P162" s="185"/>
      <c r="Q162" s="185"/>
      <c r="R162" s="185"/>
      <c r="S162" s="185"/>
      <c r="T162" s="185"/>
      <c r="U162" s="185"/>
      <c r="V162" s="185"/>
    </row>
    <row r="163" spans="1:22" ht="53.25" customHeight="1">
      <c r="A163" s="208" t="s">
        <v>466</v>
      </c>
      <c r="B163" s="302" t="s">
        <v>467</v>
      </c>
      <c r="C163" s="208" t="s">
        <v>224</v>
      </c>
      <c r="D163" s="208" t="s">
        <v>324</v>
      </c>
      <c r="E163" s="208" t="s">
        <v>580</v>
      </c>
      <c r="F163" s="208"/>
      <c r="G163" s="288"/>
      <c r="H163" s="244">
        <f>H164</f>
        <v>280</v>
      </c>
      <c r="I163" s="244">
        <f>I164</f>
        <v>279.8196</v>
      </c>
      <c r="J163" s="276">
        <f t="shared" si="9"/>
        <v>0.9993557142857142</v>
      </c>
      <c r="K163" s="169"/>
      <c r="L163" s="181"/>
      <c r="M163" s="181"/>
      <c r="N163" s="181"/>
      <c r="O163" s="185"/>
      <c r="P163" s="185"/>
      <c r="Q163" s="185"/>
      <c r="R163" s="185"/>
      <c r="S163" s="185"/>
      <c r="T163" s="185"/>
      <c r="U163" s="185"/>
      <c r="V163" s="185"/>
    </row>
    <row r="164" spans="1:22" ht="20.25" customHeight="1">
      <c r="A164" s="193" t="s">
        <v>468</v>
      </c>
      <c r="B164" s="183" t="s">
        <v>260</v>
      </c>
      <c r="C164" s="193" t="s">
        <v>224</v>
      </c>
      <c r="D164" s="193" t="s">
        <v>324</v>
      </c>
      <c r="E164" s="193" t="s">
        <v>580</v>
      </c>
      <c r="F164" s="193" t="s">
        <v>257</v>
      </c>
      <c r="G164" s="193" t="s">
        <v>262</v>
      </c>
      <c r="H164" s="243">
        <v>280</v>
      </c>
      <c r="I164" s="243">
        <v>279.8196</v>
      </c>
      <c r="J164" s="275">
        <f t="shared" si="9"/>
        <v>0.9993557142857142</v>
      </c>
      <c r="K164" s="181"/>
      <c r="L164" s="181"/>
      <c r="M164" s="181"/>
      <c r="N164" s="181"/>
      <c r="O164" s="185"/>
      <c r="P164" s="185"/>
      <c r="Q164" s="185"/>
      <c r="R164" s="185"/>
      <c r="S164" s="185"/>
      <c r="T164" s="185"/>
      <c r="U164" s="185"/>
      <c r="V164" s="185"/>
    </row>
    <row r="165" spans="1:22" ht="16.5" customHeight="1">
      <c r="A165" s="208" t="s">
        <v>470</v>
      </c>
      <c r="B165" s="199" t="s">
        <v>325</v>
      </c>
      <c r="C165" s="208" t="s">
        <v>224</v>
      </c>
      <c r="D165" s="208" t="s">
        <v>326</v>
      </c>
      <c r="E165" s="193"/>
      <c r="F165" s="193"/>
      <c r="G165" s="193"/>
      <c r="H165" s="244">
        <f>H166</f>
        <v>0</v>
      </c>
      <c r="I165" s="244">
        <f>I166</f>
        <v>0</v>
      </c>
      <c r="J165" s="276">
        <v>0</v>
      </c>
      <c r="K165" s="181"/>
      <c r="L165" s="181"/>
      <c r="M165" s="181"/>
      <c r="N165" s="181"/>
      <c r="O165" s="185"/>
      <c r="P165" s="185"/>
      <c r="Q165" s="185"/>
      <c r="R165" s="185"/>
      <c r="S165" s="185"/>
      <c r="T165" s="185"/>
      <c r="U165" s="185"/>
      <c r="V165" s="185"/>
    </row>
    <row r="166" spans="1:22" ht="45.75" customHeight="1">
      <c r="A166" s="208" t="s">
        <v>471</v>
      </c>
      <c r="B166" s="199" t="s">
        <v>581</v>
      </c>
      <c r="C166" s="208" t="s">
        <v>224</v>
      </c>
      <c r="D166" s="208" t="s">
        <v>326</v>
      </c>
      <c r="E166" s="208" t="s">
        <v>582</v>
      </c>
      <c r="F166" s="193"/>
      <c r="G166" s="193"/>
      <c r="H166" s="293">
        <f>H167</f>
        <v>0</v>
      </c>
      <c r="I166" s="293">
        <f>I167</f>
        <v>0</v>
      </c>
      <c r="J166" s="276">
        <v>0</v>
      </c>
      <c r="K166" s="181"/>
      <c r="L166" s="181"/>
      <c r="M166" s="181"/>
      <c r="N166" s="181"/>
      <c r="O166" s="185"/>
      <c r="P166" s="185"/>
      <c r="Q166" s="185"/>
      <c r="R166" s="185"/>
      <c r="S166" s="185"/>
      <c r="T166" s="185"/>
      <c r="U166" s="185"/>
      <c r="V166" s="185"/>
    </row>
    <row r="167" spans="1:22" ht="16.5" customHeight="1">
      <c r="A167" s="193" t="s">
        <v>472</v>
      </c>
      <c r="B167" s="183" t="s">
        <v>259</v>
      </c>
      <c r="C167" s="193" t="s">
        <v>224</v>
      </c>
      <c r="D167" s="193" t="s">
        <v>326</v>
      </c>
      <c r="E167" s="193" t="s">
        <v>582</v>
      </c>
      <c r="F167" s="193" t="s">
        <v>257</v>
      </c>
      <c r="G167" s="193" t="s">
        <v>248</v>
      </c>
      <c r="H167" s="243">
        <v>0</v>
      </c>
      <c r="I167" s="243">
        <v>0</v>
      </c>
      <c r="J167" s="275">
        <v>0</v>
      </c>
      <c r="K167" s="169"/>
      <c r="L167" s="184"/>
      <c r="M167" s="184"/>
      <c r="N167" s="184"/>
      <c r="O167" s="185"/>
      <c r="P167" s="185"/>
      <c r="Q167" s="185"/>
      <c r="R167" s="185"/>
      <c r="S167" s="185"/>
      <c r="T167" s="185"/>
      <c r="U167" s="185"/>
      <c r="V167" s="185"/>
    </row>
    <row r="168" spans="1:22" ht="18" customHeight="1">
      <c r="A168" s="208" t="s">
        <v>107</v>
      </c>
      <c r="B168" s="199" t="s">
        <v>327</v>
      </c>
      <c r="C168" s="199"/>
      <c r="D168" s="208" t="s">
        <v>328</v>
      </c>
      <c r="E168" s="193"/>
      <c r="F168" s="193"/>
      <c r="G168" s="288"/>
      <c r="H168" s="244">
        <f>H169</f>
        <v>536.6</v>
      </c>
      <c r="I168" s="244">
        <f>I169</f>
        <v>536.0695</v>
      </c>
      <c r="J168" s="276">
        <f t="shared" si="9"/>
        <v>0.9990113678717851</v>
      </c>
      <c r="K168" s="181"/>
      <c r="L168" s="181"/>
      <c r="M168" s="181"/>
      <c r="N168" s="181"/>
      <c r="O168" s="185"/>
      <c r="P168" s="185"/>
      <c r="Q168" s="185"/>
      <c r="R168" s="185"/>
      <c r="S168" s="185"/>
      <c r="T168" s="185"/>
      <c r="U168" s="185"/>
      <c r="V168" s="185"/>
    </row>
    <row r="169" spans="1:22" ht="20.25" customHeight="1">
      <c r="A169" s="208" t="s">
        <v>110</v>
      </c>
      <c r="B169" s="199" t="s">
        <v>329</v>
      </c>
      <c r="C169" s="208" t="s">
        <v>224</v>
      </c>
      <c r="D169" s="208" t="s">
        <v>330</v>
      </c>
      <c r="E169" s="208"/>
      <c r="F169" s="208"/>
      <c r="G169" s="288"/>
      <c r="H169" s="244">
        <f>H170+H172+H174</f>
        <v>536.6</v>
      </c>
      <c r="I169" s="244">
        <f>I170+I172+I174</f>
        <v>536.0695</v>
      </c>
      <c r="J169" s="276">
        <f t="shared" si="9"/>
        <v>0.9990113678717851</v>
      </c>
      <c r="K169" s="181"/>
      <c r="L169" s="181"/>
      <c r="M169" s="181"/>
      <c r="N169" s="181"/>
      <c r="O169" s="185"/>
      <c r="P169" s="185"/>
      <c r="Q169" s="185"/>
      <c r="R169" s="185"/>
      <c r="S169" s="185"/>
      <c r="T169" s="185"/>
      <c r="U169" s="185"/>
      <c r="V169" s="185"/>
    </row>
    <row r="170" spans="1:22" ht="53.25" customHeight="1">
      <c r="A170" s="208" t="s">
        <v>337</v>
      </c>
      <c r="B170" s="302" t="s">
        <v>473</v>
      </c>
      <c r="C170" s="208" t="s">
        <v>224</v>
      </c>
      <c r="D170" s="208" t="s">
        <v>330</v>
      </c>
      <c r="E170" s="208" t="s">
        <v>583</v>
      </c>
      <c r="F170" s="208"/>
      <c r="G170" s="288"/>
      <c r="H170" s="293">
        <f>H171</f>
        <v>420.4</v>
      </c>
      <c r="I170" s="293">
        <f>I171</f>
        <v>419.902</v>
      </c>
      <c r="J170" s="276">
        <f t="shared" si="9"/>
        <v>0.998815413891532</v>
      </c>
      <c r="K170" s="169"/>
      <c r="L170" s="184"/>
      <c r="M170" s="184"/>
      <c r="N170" s="184"/>
      <c r="O170" s="185"/>
      <c r="P170" s="185"/>
      <c r="Q170" s="185"/>
      <c r="R170" s="185"/>
      <c r="S170" s="185"/>
      <c r="T170" s="185"/>
      <c r="U170" s="185"/>
      <c r="V170" s="185"/>
    </row>
    <row r="171" spans="1:22" ht="20.25" customHeight="1">
      <c r="A171" s="193" t="s">
        <v>474</v>
      </c>
      <c r="B171" s="183" t="s">
        <v>260</v>
      </c>
      <c r="C171" s="193" t="s">
        <v>224</v>
      </c>
      <c r="D171" s="193" t="s">
        <v>330</v>
      </c>
      <c r="E171" s="193" t="s">
        <v>583</v>
      </c>
      <c r="F171" s="193" t="s">
        <v>257</v>
      </c>
      <c r="G171" s="193" t="s">
        <v>262</v>
      </c>
      <c r="H171" s="243">
        <v>420.4</v>
      </c>
      <c r="I171" s="305">
        <v>419.902</v>
      </c>
      <c r="J171" s="275">
        <f t="shared" si="9"/>
        <v>0.998815413891532</v>
      </c>
      <c r="K171" s="169"/>
      <c r="L171" s="218"/>
      <c r="M171" s="219"/>
      <c r="N171" s="219"/>
      <c r="O171" s="185"/>
      <c r="P171" s="185"/>
      <c r="Q171" s="185"/>
      <c r="R171" s="185"/>
      <c r="S171" s="185"/>
      <c r="T171" s="185"/>
      <c r="U171" s="185"/>
      <c r="V171" s="185"/>
    </row>
    <row r="172" spans="1:22" ht="39.75" customHeight="1">
      <c r="A172" s="208" t="s">
        <v>475</v>
      </c>
      <c r="B172" s="302" t="s">
        <v>479</v>
      </c>
      <c r="C172" s="193" t="s">
        <v>224</v>
      </c>
      <c r="D172" s="208" t="s">
        <v>330</v>
      </c>
      <c r="E172" s="208" t="s">
        <v>584</v>
      </c>
      <c r="F172" s="208"/>
      <c r="G172" s="288"/>
      <c r="H172" s="244">
        <f>H173</f>
        <v>110.2</v>
      </c>
      <c r="I172" s="244">
        <f>I173</f>
        <v>110.1675</v>
      </c>
      <c r="J172" s="276">
        <f t="shared" si="9"/>
        <v>0.9997050816696915</v>
      </c>
      <c r="K172" s="169"/>
      <c r="L172" s="218"/>
      <c r="M172" s="219"/>
      <c r="N172" s="219"/>
      <c r="O172" s="185"/>
      <c r="P172" s="185"/>
      <c r="Q172" s="185"/>
      <c r="R172" s="185"/>
      <c r="S172" s="185"/>
      <c r="T172" s="185"/>
      <c r="U172" s="185"/>
      <c r="V172" s="185"/>
    </row>
    <row r="173" spans="1:22" ht="18.75" customHeight="1">
      <c r="A173" s="193" t="s">
        <v>477</v>
      </c>
      <c r="B173" s="183" t="s">
        <v>260</v>
      </c>
      <c r="C173" s="193" t="s">
        <v>224</v>
      </c>
      <c r="D173" s="193" t="s">
        <v>330</v>
      </c>
      <c r="E173" s="193" t="s">
        <v>584</v>
      </c>
      <c r="F173" s="193" t="s">
        <v>257</v>
      </c>
      <c r="G173" s="193" t="s">
        <v>262</v>
      </c>
      <c r="H173" s="243">
        <v>110.2</v>
      </c>
      <c r="I173" s="243">
        <v>110.1675</v>
      </c>
      <c r="J173" s="275">
        <f t="shared" si="9"/>
        <v>0.9997050816696915</v>
      </c>
      <c r="K173" s="169"/>
      <c r="L173" s="218"/>
      <c r="M173" s="219"/>
      <c r="N173" s="219"/>
      <c r="O173" s="185"/>
      <c r="P173" s="185"/>
      <c r="Q173" s="185"/>
      <c r="R173" s="185"/>
      <c r="S173" s="185"/>
      <c r="T173" s="185"/>
      <c r="U173" s="185"/>
      <c r="V173" s="185"/>
    </row>
    <row r="174" spans="1:22" ht="39.75" customHeight="1">
      <c r="A174" s="208" t="s">
        <v>478</v>
      </c>
      <c r="B174" s="302" t="s">
        <v>476</v>
      </c>
      <c r="C174" s="208" t="s">
        <v>224</v>
      </c>
      <c r="D174" s="208" t="s">
        <v>330</v>
      </c>
      <c r="E174" s="208" t="s">
        <v>585</v>
      </c>
      <c r="F174" s="193"/>
      <c r="G174" s="193"/>
      <c r="H174" s="293">
        <f>H175</f>
        <v>6</v>
      </c>
      <c r="I174" s="293">
        <f>I175</f>
        <v>6</v>
      </c>
      <c r="J174" s="276">
        <f t="shared" si="9"/>
        <v>1</v>
      </c>
      <c r="K174" s="169"/>
      <c r="L174" s="184"/>
      <c r="M174" s="184"/>
      <c r="N174" s="184"/>
      <c r="O174" s="185"/>
      <c r="P174" s="185"/>
      <c r="Q174" s="185"/>
      <c r="R174" s="185"/>
      <c r="S174" s="185"/>
      <c r="T174" s="185"/>
      <c r="U174" s="185"/>
      <c r="V174" s="185"/>
    </row>
    <row r="175" spans="1:22" ht="18" customHeight="1">
      <c r="A175" s="193" t="s">
        <v>480</v>
      </c>
      <c r="B175" s="183" t="s">
        <v>260</v>
      </c>
      <c r="C175" s="193" t="s">
        <v>224</v>
      </c>
      <c r="D175" s="193" t="s">
        <v>330</v>
      </c>
      <c r="E175" s="193" t="s">
        <v>585</v>
      </c>
      <c r="F175" s="193" t="s">
        <v>257</v>
      </c>
      <c r="G175" s="193" t="s">
        <v>262</v>
      </c>
      <c r="H175" s="295">
        <v>6</v>
      </c>
      <c r="I175" s="243">
        <v>6</v>
      </c>
      <c r="J175" s="275">
        <f t="shared" si="9"/>
        <v>1</v>
      </c>
      <c r="K175" s="169"/>
      <c r="L175" s="184"/>
      <c r="M175" s="184"/>
      <c r="N175" s="184"/>
      <c r="O175" s="185"/>
      <c r="P175" s="185"/>
      <c r="Q175" s="185"/>
      <c r="R175" s="185"/>
      <c r="S175" s="185"/>
      <c r="T175" s="185"/>
      <c r="U175" s="185"/>
      <c r="V175" s="185"/>
    </row>
    <row r="176" spans="1:22" ht="17.25" customHeight="1">
      <c r="A176" s="208" t="s">
        <v>156</v>
      </c>
      <c r="B176" s="199" t="s">
        <v>333</v>
      </c>
      <c r="C176" s="193"/>
      <c r="D176" s="208" t="s">
        <v>334</v>
      </c>
      <c r="E176" s="193"/>
      <c r="F176" s="193"/>
      <c r="G176" s="288"/>
      <c r="H176" s="293">
        <f>H177+H180</f>
        <v>670.9000000000001</v>
      </c>
      <c r="I176" s="293">
        <f>I177+I180</f>
        <v>586.12</v>
      </c>
      <c r="J176" s="276">
        <f t="shared" si="9"/>
        <v>0.8736324340438216</v>
      </c>
      <c r="K176" s="169"/>
      <c r="L176" s="184"/>
      <c r="M176" s="184"/>
      <c r="N176" s="184"/>
      <c r="O176" s="185"/>
      <c r="P176" s="185"/>
      <c r="Q176" s="185"/>
      <c r="R176" s="185"/>
      <c r="S176" s="185"/>
      <c r="T176" s="185"/>
      <c r="U176" s="185"/>
      <c r="V176" s="185"/>
    </row>
    <row r="177" spans="1:22" ht="15.75" customHeight="1">
      <c r="A177" s="208" t="s">
        <v>159</v>
      </c>
      <c r="B177" s="199" t="s">
        <v>335</v>
      </c>
      <c r="C177" s="208" t="s">
        <v>224</v>
      </c>
      <c r="D177" s="208" t="s">
        <v>336</v>
      </c>
      <c r="E177" s="208"/>
      <c r="F177" s="208"/>
      <c r="G177" s="288"/>
      <c r="H177" s="244">
        <f>H178</f>
        <v>230.5</v>
      </c>
      <c r="I177" s="244">
        <f>I178</f>
        <v>230.49</v>
      </c>
      <c r="J177" s="276">
        <f t="shared" si="9"/>
        <v>0.9999566160520608</v>
      </c>
      <c r="K177" s="169"/>
      <c r="L177" s="184"/>
      <c r="M177" s="184"/>
      <c r="N177" s="184"/>
      <c r="O177" s="185"/>
      <c r="P177" s="185"/>
      <c r="Q177" s="185"/>
      <c r="R177" s="185"/>
      <c r="S177" s="185"/>
      <c r="T177" s="185"/>
      <c r="U177" s="185"/>
      <c r="V177" s="185"/>
    </row>
    <row r="178" spans="1:22" ht="47.25" customHeight="1">
      <c r="A178" s="208" t="s">
        <v>351</v>
      </c>
      <c r="B178" s="199" t="s">
        <v>338</v>
      </c>
      <c r="C178" s="193" t="s">
        <v>224</v>
      </c>
      <c r="D178" s="208" t="s">
        <v>336</v>
      </c>
      <c r="E178" s="208" t="s">
        <v>586</v>
      </c>
      <c r="F178" s="208"/>
      <c r="G178" s="288"/>
      <c r="H178" s="293">
        <f>H179</f>
        <v>230.5</v>
      </c>
      <c r="I178" s="293">
        <f>I179</f>
        <v>230.49</v>
      </c>
      <c r="J178" s="276">
        <f t="shared" si="9"/>
        <v>0.9999566160520608</v>
      </c>
      <c r="K178" s="181"/>
      <c r="L178" s="181"/>
      <c r="M178" s="181"/>
      <c r="N178" s="181"/>
      <c r="O178" s="185"/>
      <c r="P178" s="185"/>
      <c r="Q178" s="185"/>
      <c r="R178" s="185"/>
      <c r="S178" s="185"/>
      <c r="T178" s="185"/>
      <c r="U178" s="185"/>
      <c r="V178" s="185"/>
    </row>
    <row r="179" spans="1:22" ht="25.5" customHeight="1">
      <c r="A179" s="193" t="s">
        <v>352</v>
      </c>
      <c r="B179" s="183" t="s">
        <v>339</v>
      </c>
      <c r="C179" s="193" t="s">
        <v>224</v>
      </c>
      <c r="D179" s="193" t="s">
        <v>336</v>
      </c>
      <c r="E179" s="193" t="s">
        <v>586</v>
      </c>
      <c r="F179" s="193" t="s">
        <v>407</v>
      </c>
      <c r="G179" s="193" t="s">
        <v>340</v>
      </c>
      <c r="H179" s="295">
        <v>230.5</v>
      </c>
      <c r="I179" s="243">
        <v>230.49</v>
      </c>
      <c r="J179" s="275">
        <f t="shared" si="9"/>
        <v>0.9999566160520608</v>
      </c>
      <c r="K179" s="181"/>
      <c r="L179" s="181"/>
      <c r="M179" s="185"/>
      <c r="N179" s="185"/>
      <c r="O179" s="185"/>
      <c r="P179" s="185"/>
      <c r="Q179" s="185"/>
      <c r="R179" s="185"/>
      <c r="S179" s="185"/>
      <c r="T179" s="185"/>
      <c r="U179" s="185"/>
      <c r="V179" s="185"/>
    </row>
    <row r="180" spans="1:15" ht="21.75" customHeight="1">
      <c r="A180" s="208" t="s">
        <v>165</v>
      </c>
      <c r="B180" s="199" t="s">
        <v>341</v>
      </c>
      <c r="C180" s="193" t="s">
        <v>224</v>
      </c>
      <c r="D180" s="208" t="s">
        <v>342</v>
      </c>
      <c r="E180" s="193"/>
      <c r="F180" s="193"/>
      <c r="G180" s="288"/>
      <c r="H180" s="244">
        <f>H181+H183</f>
        <v>440.40000000000003</v>
      </c>
      <c r="I180" s="244">
        <f>I181+I183</f>
        <v>355.63</v>
      </c>
      <c r="J180" s="276">
        <f t="shared" si="9"/>
        <v>0.8075158946412352</v>
      </c>
      <c r="K180" s="178"/>
      <c r="L180" s="178"/>
      <c r="M180" s="178"/>
      <c r="N180" s="178"/>
      <c r="O180" s="178"/>
    </row>
    <row r="181" spans="1:15" ht="55.5" customHeight="1">
      <c r="A181" s="208" t="s">
        <v>481</v>
      </c>
      <c r="B181" s="302" t="s">
        <v>483</v>
      </c>
      <c r="C181" s="208" t="s">
        <v>224</v>
      </c>
      <c r="D181" s="208" t="s">
        <v>342</v>
      </c>
      <c r="E181" s="208" t="s">
        <v>587</v>
      </c>
      <c r="F181" s="303"/>
      <c r="G181" s="288"/>
      <c r="H181" s="244">
        <f>H182</f>
        <v>285.6</v>
      </c>
      <c r="I181" s="244">
        <f>I182</f>
        <v>262.35</v>
      </c>
      <c r="J181" s="276">
        <f t="shared" si="9"/>
        <v>0.9185924369747899</v>
      </c>
      <c r="L181" s="178"/>
      <c r="M181" s="178"/>
      <c r="N181" s="178"/>
      <c r="O181" s="178"/>
    </row>
    <row r="182" spans="1:15" ht="16.5" customHeight="1">
      <c r="A182" s="193" t="s">
        <v>588</v>
      </c>
      <c r="B182" s="183" t="s">
        <v>345</v>
      </c>
      <c r="C182" s="193" t="s">
        <v>224</v>
      </c>
      <c r="D182" s="193" t="s">
        <v>342</v>
      </c>
      <c r="E182" s="193" t="s">
        <v>587</v>
      </c>
      <c r="F182" s="193" t="s">
        <v>408</v>
      </c>
      <c r="G182" s="193" t="s">
        <v>346</v>
      </c>
      <c r="H182" s="243">
        <v>285.6</v>
      </c>
      <c r="I182" s="311">
        <v>262.35</v>
      </c>
      <c r="J182" s="275">
        <f t="shared" si="9"/>
        <v>0.9185924369747899</v>
      </c>
      <c r="L182" s="178"/>
      <c r="M182" s="178"/>
      <c r="N182" s="178"/>
      <c r="O182" s="178"/>
    </row>
    <row r="183" spans="1:15" ht="51.75" customHeight="1">
      <c r="A183" s="208" t="s">
        <v>482</v>
      </c>
      <c r="B183" s="302" t="s">
        <v>484</v>
      </c>
      <c r="C183" s="208" t="s">
        <v>224</v>
      </c>
      <c r="D183" s="208" t="s">
        <v>342</v>
      </c>
      <c r="E183" s="208" t="s">
        <v>589</v>
      </c>
      <c r="F183" s="288"/>
      <c r="G183" s="288"/>
      <c r="H183" s="244">
        <f>H184</f>
        <v>154.8</v>
      </c>
      <c r="I183" s="244">
        <f>I184</f>
        <v>93.28</v>
      </c>
      <c r="J183" s="276">
        <f t="shared" si="9"/>
        <v>0.6025839793281653</v>
      </c>
      <c r="L183" s="178"/>
      <c r="M183" s="178"/>
      <c r="N183" s="178"/>
      <c r="O183" s="178"/>
    </row>
    <row r="184" spans="1:15" ht="15" customHeight="1">
      <c r="A184" s="193" t="s">
        <v>590</v>
      </c>
      <c r="B184" s="183" t="s">
        <v>259</v>
      </c>
      <c r="C184" s="193" t="s">
        <v>224</v>
      </c>
      <c r="D184" s="193" t="s">
        <v>342</v>
      </c>
      <c r="E184" s="193" t="s">
        <v>589</v>
      </c>
      <c r="F184" s="193" t="s">
        <v>485</v>
      </c>
      <c r="G184" s="193" t="s">
        <v>248</v>
      </c>
      <c r="H184" s="295">
        <v>154.8</v>
      </c>
      <c r="I184" s="311">
        <v>93.28</v>
      </c>
      <c r="J184" s="275">
        <f t="shared" si="9"/>
        <v>0.6025839793281653</v>
      </c>
      <c r="L184" s="178"/>
      <c r="M184" s="178"/>
      <c r="N184" s="178"/>
      <c r="O184" s="178"/>
    </row>
    <row r="185" spans="1:15" ht="16.5" customHeight="1">
      <c r="A185" s="208" t="s">
        <v>353</v>
      </c>
      <c r="B185" s="199" t="s">
        <v>347</v>
      </c>
      <c r="C185" s="199"/>
      <c r="D185" s="208" t="s">
        <v>348</v>
      </c>
      <c r="E185" s="193"/>
      <c r="F185" s="193"/>
      <c r="G185" s="288"/>
      <c r="H185" s="245">
        <f>H186</f>
        <v>126.6</v>
      </c>
      <c r="I185" s="245">
        <f>I186</f>
        <v>126.5719</v>
      </c>
      <c r="J185" s="276">
        <f t="shared" si="9"/>
        <v>0.9997780410742496</v>
      </c>
      <c r="L185" s="178"/>
      <c r="M185" s="178"/>
      <c r="N185" s="178"/>
      <c r="O185" s="178"/>
    </row>
    <row r="186" spans="1:15" ht="16.5" customHeight="1">
      <c r="A186" s="208" t="s">
        <v>354</v>
      </c>
      <c r="B186" s="199" t="s">
        <v>349</v>
      </c>
      <c r="C186" s="208" t="s">
        <v>224</v>
      </c>
      <c r="D186" s="208" t="s">
        <v>350</v>
      </c>
      <c r="E186" s="208"/>
      <c r="F186" s="208"/>
      <c r="G186" s="288"/>
      <c r="H186" s="293">
        <f>H187</f>
        <v>126.6</v>
      </c>
      <c r="I186" s="293">
        <f>I187</f>
        <v>126.5719</v>
      </c>
      <c r="J186" s="276">
        <f t="shared" si="9"/>
        <v>0.9997780410742496</v>
      </c>
      <c r="L186" s="178"/>
      <c r="M186" s="178"/>
      <c r="N186" s="178"/>
      <c r="O186" s="178"/>
    </row>
    <row r="187" spans="1:15" ht="39.75" customHeight="1">
      <c r="A187" s="208" t="s">
        <v>486</v>
      </c>
      <c r="B187" s="302" t="s">
        <v>487</v>
      </c>
      <c r="C187" s="208" t="s">
        <v>224</v>
      </c>
      <c r="D187" s="208" t="s">
        <v>350</v>
      </c>
      <c r="E187" s="208" t="s">
        <v>591</v>
      </c>
      <c r="F187" s="208"/>
      <c r="G187" s="288"/>
      <c r="H187" s="244">
        <f>SUM(H188:H190)</f>
        <v>126.6</v>
      </c>
      <c r="I187" s="244">
        <f>SUM(I188:I190)</f>
        <v>126.5719</v>
      </c>
      <c r="J187" s="276">
        <f t="shared" si="9"/>
        <v>0.9997780410742496</v>
      </c>
      <c r="L187" s="178"/>
      <c r="M187" s="178"/>
      <c r="N187" s="178"/>
      <c r="O187" s="178"/>
    </row>
    <row r="188" spans="1:15" ht="16.5" customHeight="1">
      <c r="A188" s="193" t="s">
        <v>355</v>
      </c>
      <c r="B188" s="183" t="s">
        <v>259</v>
      </c>
      <c r="C188" s="193" t="s">
        <v>224</v>
      </c>
      <c r="D188" s="193" t="s">
        <v>350</v>
      </c>
      <c r="E188" s="193" t="s">
        <v>591</v>
      </c>
      <c r="F188" s="193" t="s">
        <v>257</v>
      </c>
      <c r="G188" s="301">
        <v>226</v>
      </c>
      <c r="H188" s="243">
        <v>0</v>
      </c>
      <c r="I188" s="311">
        <v>0</v>
      </c>
      <c r="J188" s="275">
        <v>0</v>
      </c>
      <c r="L188" s="178"/>
      <c r="M188" s="178"/>
      <c r="N188" s="178"/>
      <c r="O188" s="178"/>
    </row>
    <row r="189" spans="1:15" ht="15" customHeight="1">
      <c r="A189" s="193" t="s">
        <v>592</v>
      </c>
      <c r="B189" s="183" t="s">
        <v>260</v>
      </c>
      <c r="C189" s="193" t="s">
        <v>224</v>
      </c>
      <c r="D189" s="193" t="s">
        <v>350</v>
      </c>
      <c r="E189" s="193" t="s">
        <v>591</v>
      </c>
      <c r="F189" s="193" t="s">
        <v>257</v>
      </c>
      <c r="G189" s="301">
        <v>290</v>
      </c>
      <c r="H189" s="243">
        <v>73.2</v>
      </c>
      <c r="I189" s="311">
        <v>73.1919</v>
      </c>
      <c r="J189" s="275">
        <f t="shared" si="9"/>
        <v>0.9998893442622951</v>
      </c>
      <c r="L189" s="178"/>
      <c r="M189" s="178"/>
      <c r="N189" s="178"/>
      <c r="O189" s="178"/>
    </row>
    <row r="190" spans="1:15" ht="16.5" customHeight="1">
      <c r="A190" s="193" t="s">
        <v>593</v>
      </c>
      <c r="B190" s="183" t="s">
        <v>266</v>
      </c>
      <c r="C190" s="193" t="s">
        <v>224</v>
      </c>
      <c r="D190" s="193" t="s">
        <v>350</v>
      </c>
      <c r="E190" s="193" t="s">
        <v>591</v>
      </c>
      <c r="F190" s="193" t="s">
        <v>257</v>
      </c>
      <c r="G190" s="301">
        <v>340</v>
      </c>
      <c r="H190" s="243">
        <v>53.4</v>
      </c>
      <c r="I190" s="311">
        <v>53.38</v>
      </c>
      <c r="J190" s="275">
        <f t="shared" si="9"/>
        <v>0.999625468164794</v>
      </c>
      <c r="L190" s="178"/>
      <c r="M190" s="178"/>
      <c r="N190" s="178"/>
      <c r="O190" s="178"/>
    </row>
    <row r="191" spans="1:15" ht="17.25" customHeight="1">
      <c r="A191" s="208" t="s">
        <v>594</v>
      </c>
      <c r="B191" s="199" t="s">
        <v>595</v>
      </c>
      <c r="C191" s="208" t="s">
        <v>224</v>
      </c>
      <c r="D191" s="208" t="s">
        <v>596</v>
      </c>
      <c r="E191" s="306"/>
      <c r="F191" s="307"/>
      <c r="G191" s="307"/>
      <c r="H191" s="244">
        <f aca="true" t="shared" si="10" ref="H191:I193">H192</f>
        <v>207.5</v>
      </c>
      <c r="I191" s="244">
        <f t="shared" si="10"/>
        <v>207.45428</v>
      </c>
      <c r="J191" s="276">
        <f t="shared" si="9"/>
        <v>0.9997796626506025</v>
      </c>
      <c r="L191" s="178"/>
      <c r="M191" s="178"/>
      <c r="N191" s="178"/>
      <c r="O191" s="178"/>
    </row>
    <row r="192" spans="1:15" ht="18.75" customHeight="1">
      <c r="A192" s="208" t="s">
        <v>597</v>
      </c>
      <c r="B192" s="199" t="s">
        <v>598</v>
      </c>
      <c r="C192" s="208" t="s">
        <v>224</v>
      </c>
      <c r="D192" s="208" t="s">
        <v>599</v>
      </c>
      <c r="E192" s="308"/>
      <c r="F192" s="307"/>
      <c r="G192" s="307"/>
      <c r="H192" s="293">
        <f t="shared" si="10"/>
        <v>207.5</v>
      </c>
      <c r="I192" s="293">
        <f t="shared" si="10"/>
        <v>207.45428</v>
      </c>
      <c r="J192" s="276">
        <f t="shared" si="9"/>
        <v>0.9997796626506025</v>
      </c>
      <c r="L192" s="178"/>
      <c r="M192" s="178"/>
      <c r="N192" s="178"/>
      <c r="O192" s="178"/>
    </row>
    <row r="193" spans="1:15" ht="41.25" customHeight="1">
      <c r="A193" s="208" t="s">
        <v>600</v>
      </c>
      <c r="B193" s="309" t="s">
        <v>601</v>
      </c>
      <c r="C193" s="208" t="s">
        <v>224</v>
      </c>
      <c r="D193" s="208" t="s">
        <v>599</v>
      </c>
      <c r="E193" s="308" t="s">
        <v>602</v>
      </c>
      <c r="F193" s="307"/>
      <c r="G193" s="307"/>
      <c r="H193" s="244">
        <f t="shared" si="10"/>
        <v>207.5</v>
      </c>
      <c r="I193" s="244">
        <f t="shared" si="10"/>
        <v>207.45428</v>
      </c>
      <c r="J193" s="276">
        <f t="shared" si="9"/>
        <v>0.9997796626506025</v>
      </c>
      <c r="L193" s="178"/>
      <c r="M193" s="178"/>
      <c r="N193" s="178"/>
      <c r="O193" s="178"/>
    </row>
    <row r="194" spans="1:15" ht="19.5" customHeight="1">
      <c r="A194" s="297" t="s">
        <v>603</v>
      </c>
      <c r="B194" s="183" t="s">
        <v>266</v>
      </c>
      <c r="C194" s="193" t="s">
        <v>224</v>
      </c>
      <c r="D194" s="193" t="s">
        <v>599</v>
      </c>
      <c r="E194" s="306" t="s">
        <v>602</v>
      </c>
      <c r="F194" s="297">
        <v>244</v>
      </c>
      <c r="G194" s="297">
        <v>340</v>
      </c>
      <c r="H194" s="243">
        <v>207.5</v>
      </c>
      <c r="I194" s="311">
        <v>207.45428</v>
      </c>
      <c r="J194" s="275">
        <f t="shared" si="9"/>
        <v>0.9997796626506025</v>
      </c>
      <c r="L194" s="178"/>
      <c r="M194" s="178"/>
      <c r="N194" s="178"/>
      <c r="O194" s="178"/>
    </row>
    <row r="195" spans="1:15" ht="21.75" customHeight="1">
      <c r="A195" s="318" t="s">
        <v>356</v>
      </c>
      <c r="B195" s="318"/>
      <c r="C195" s="238"/>
      <c r="D195" s="239"/>
      <c r="E195" s="239"/>
      <c r="F195" s="239"/>
      <c r="G195" s="240"/>
      <c r="H195" s="246">
        <f>H15+H20+H48+H88+H91+H97+H106+H114+H125+H130+H134+H166+H169+H177+H180+H186+H192</f>
        <v>8002.500000000001</v>
      </c>
      <c r="I195" s="246">
        <f>I15+I20+I48+I88+I91+I97+I106+I114+I125+I130+I134+I166+I169+I177+I180+I186+I192</f>
        <v>7906.650419999999</v>
      </c>
      <c r="J195" s="276">
        <f t="shared" si="9"/>
        <v>0.9880225454545453</v>
      </c>
      <c r="L195" s="178"/>
      <c r="M195" s="178"/>
      <c r="N195" s="178"/>
      <c r="O195" s="178"/>
    </row>
    <row r="196" spans="3:15" ht="12.75">
      <c r="C196" s="185"/>
      <c r="D196" s="185"/>
      <c r="E196" s="185"/>
      <c r="F196" s="185"/>
      <c r="H196" s="220"/>
      <c r="I196" s="173"/>
      <c r="L196" s="178"/>
      <c r="M196" s="178"/>
      <c r="N196" s="178"/>
      <c r="O196" s="178"/>
    </row>
    <row r="197" spans="3:15" ht="12.75">
      <c r="C197" s="185"/>
      <c r="D197" s="185"/>
      <c r="E197" s="185"/>
      <c r="F197" s="185"/>
      <c r="H197" s="220"/>
      <c r="L197" s="178"/>
      <c r="M197" s="178"/>
      <c r="N197" s="178"/>
      <c r="O197" s="178"/>
    </row>
    <row r="198" spans="3:15" ht="12.75">
      <c r="C198" s="185"/>
      <c r="D198" s="185"/>
      <c r="E198" s="185"/>
      <c r="F198" s="185"/>
      <c r="H198" s="220"/>
      <c r="L198" s="178"/>
      <c r="M198" s="178"/>
      <c r="N198" s="178"/>
      <c r="O198" s="178"/>
    </row>
    <row r="199" spans="3:15" ht="12.75">
      <c r="C199" s="185"/>
      <c r="D199" s="185"/>
      <c r="E199" s="185"/>
      <c r="F199" s="185"/>
      <c r="H199" s="220"/>
      <c r="L199" s="178"/>
      <c r="M199" s="178"/>
      <c r="N199" s="178"/>
      <c r="O199" s="178"/>
    </row>
    <row r="200" spans="3:15" ht="12.75">
      <c r="C200" s="185"/>
      <c r="D200" s="185"/>
      <c r="E200" s="185"/>
      <c r="F200" s="185"/>
      <c r="H200" s="220"/>
      <c r="L200" s="178"/>
      <c r="M200" s="178"/>
      <c r="N200" s="178"/>
      <c r="O200" s="178"/>
    </row>
    <row r="201" spans="3:15" ht="12.75">
      <c r="C201" s="185"/>
      <c r="D201" s="185"/>
      <c r="E201" s="185"/>
      <c r="F201" s="185"/>
      <c r="H201" s="220"/>
      <c r="L201" s="178"/>
      <c r="M201" s="178"/>
      <c r="N201" s="178"/>
      <c r="O201" s="178"/>
    </row>
    <row r="202" spans="3:15" ht="12.75">
      <c r="C202" s="185"/>
      <c r="D202" s="185"/>
      <c r="E202" s="185"/>
      <c r="F202" s="185"/>
      <c r="H202" s="220"/>
      <c r="L202" s="178"/>
      <c r="M202" s="178"/>
      <c r="N202" s="178"/>
      <c r="O202" s="178"/>
    </row>
    <row r="203" spans="3:15" ht="12.75">
      <c r="C203" s="185"/>
      <c r="D203" s="185"/>
      <c r="E203" s="185"/>
      <c r="F203" s="185"/>
      <c r="H203" s="220"/>
      <c r="L203" s="178"/>
      <c r="M203" s="178"/>
      <c r="N203" s="178"/>
      <c r="O203" s="178"/>
    </row>
    <row r="204" spans="3:15" ht="12.75">
      <c r="C204" s="185"/>
      <c r="D204" s="185"/>
      <c r="E204" s="185"/>
      <c r="F204" s="185"/>
      <c r="H204" s="220"/>
      <c r="L204" s="178"/>
      <c r="M204" s="178"/>
      <c r="N204" s="178"/>
      <c r="O204" s="178"/>
    </row>
    <row r="205" spans="3:15" ht="12.75">
      <c r="C205" s="185"/>
      <c r="D205" s="185"/>
      <c r="E205" s="185"/>
      <c r="F205" s="185"/>
      <c r="H205" s="220"/>
      <c r="L205" s="178"/>
      <c r="M205" s="178"/>
      <c r="N205" s="178"/>
      <c r="O205" s="178"/>
    </row>
    <row r="206" spans="3:15" ht="12.75">
      <c r="C206" s="185"/>
      <c r="D206" s="185"/>
      <c r="E206" s="185"/>
      <c r="F206" s="185"/>
      <c r="H206" s="220"/>
      <c r="L206" s="178"/>
      <c r="M206" s="178"/>
      <c r="N206" s="178"/>
      <c r="O206" s="178"/>
    </row>
    <row r="207" spans="8:15" ht="12.75">
      <c r="H207" s="220"/>
      <c r="L207" s="178"/>
      <c r="M207" s="178"/>
      <c r="N207" s="178"/>
      <c r="O207" s="178"/>
    </row>
    <row r="208" spans="8:15" ht="12.75">
      <c r="H208" s="220"/>
      <c r="L208" s="178"/>
      <c r="M208" s="178"/>
      <c r="N208" s="178"/>
      <c r="O208" s="178"/>
    </row>
    <row r="209" spans="8:15" ht="12.75">
      <c r="H209" s="220"/>
      <c r="L209" s="178"/>
      <c r="M209" s="178"/>
      <c r="N209" s="178"/>
      <c r="O209" s="178"/>
    </row>
    <row r="210" spans="8:15" ht="12.75">
      <c r="H210" s="220"/>
      <c r="L210" s="178"/>
      <c r="M210" s="178"/>
      <c r="N210" s="178"/>
      <c r="O210" s="178"/>
    </row>
    <row r="211" spans="8:15" ht="12.75">
      <c r="H211" s="220"/>
      <c r="L211" s="178"/>
      <c r="M211" s="178"/>
      <c r="N211" s="178"/>
      <c r="O211" s="178"/>
    </row>
    <row r="212" spans="8:15" ht="12.75">
      <c r="H212" s="220"/>
      <c r="L212" s="178"/>
      <c r="M212" s="178"/>
      <c r="N212" s="178"/>
      <c r="O212" s="178"/>
    </row>
    <row r="213" spans="8:15" ht="12.75">
      <c r="H213" s="220"/>
      <c r="L213" s="178"/>
      <c r="M213" s="178"/>
      <c r="N213" s="178"/>
      <c r="O213" s="178"/>
    </row>
    <row r="214" spans="8:15" ht="12.75">
      <c r="H214" s="220"/>
      <c r="L214" s="178"/>
      <c r="M214" s="178"/>
      <c r="N214" s="178"/>
      <c r="O214" s="178"/>
    </row>
    <row r="215" spans="8:15" ht="12.75">
      <c r="H215" s="220"/>
      <c r="L215" s="178"/>
      <c r="M215" s="178"/>
      <c r="N215" s="178"/>
      <c r="O215" s="178"/>
    </row>
    <row r="216" spans="8:15" ht="12.75">
      <c r="H216" s="220"/>
      <c r="L216" s="178"/>
      <c r="M216" s="178"/>
      <c r="N216" s="178"/>
      <c r="O216" s="178"/>
    </row>
    <row r="217" spans="8:15" ht="12.75">
      <c r="H217" s="220"/>
      <c r="L217" s="178"/>
      <c r="M217" s="178"/>
      <c r="N217" s="178"/>
      <c r="O217" s="178"/>
    </row>
    <row r="218" spans="8:15" ht="12.75">
      <c r="H218" s="220"/>
      <c r="L218" s="178"/>
      <c r="M218" s="178"/>
      <c r="N218" s="178"/>
      <c r="O218" s="178"/>
    </row>
    <row r="219" spans="8:15" ht="12.75">
      <c r="H219" s="220"/>
      <c r="L219" s="178"/>
      <c r="M219" s="178"/>
      <c r="N219" s="178"/>
      <c r="O219" s="178"/>
    </row>
    <row r="220" spans="8:15" ht="12.75">
      <c r="H220" s="220"/>
      <c r="L220" s="178"/>
      <c r="M220" s="178"/>
      <c r="N220" s="178"/>
      <c r="O220" s="178"/>
    </row>
    <row r="221" spans="8:15" ht="12.75">
      <c r="H221" s="220"/>
      <c r="L221" s="178"/>
      <c r="M221" s="178"/>
      <c r="N221" s="178"/>
      <c r="O221" s="178"/>
    </row>
    <row r="222" spans="8:15" ht="12.75">
      <c r="H222" s="220"/>
      <c r="L222" s="178"/>
      <c r="M222" s="178"/>
      <c r="N222" s="178"/>
      <c r="O222" s="178"/>
    </row>
    <row r="223" spans="8:15" ht="12.75">
      <c r="H223" s="220"/>
      <c r="L223" s="178"/>
      <c r="M223" s="178"/>
      <c r="N223" s="178"/>
      <c r="O223" s="178"/>
    </row>
    <row r="224" spans="8:15" ht="12.75">
      <c r="H224" s="220"/>
      <c r="L224" s="178"/>
      <c r="M224" s="178"/>
      <c r="N224" s="178"/>
      <c r="O224" s="178"/>
    </row>
    <row r="225" spans="8:15" ht="12.75">
      <c r="H225" s="220"/>
      <c r="L225" s="178"/>
      <c r="M225" s="178"/>
      <c r="N225" s="178"/>
      <c r="O225" s="178"/>
    </row>
    <row r="226" spans="8:15" ht="12.75">
      <c r="H226" s="220"/>
      <c r="L226" s="178"/>
      <c r="M226" s="178"/>
      <c r="N226" s="178"/>
      <c r="O226" s="178"/>
    </row>
    <row r="227" spans="8:15" ht="12.75">
      <c r="H227" s="220"/>
      <c r="L227" s="178"/>
      <c r="M227" s="178"/>
      <c r="N227" s="178"/>
      <c r="O227" s="178"/>
    </row>
    <row r="228" spans="8:15" ht="12.75">
      <c r="H228" s="220"/>
      <c r="L228" s="178"/>
      <c r="M228" s="178"/>
      <c r="N228" s="178"/>
      <c r="O228" s="178"/>
    </row>
    <row r="229" spans="8:15" ht="12.75">
      <c r="H229" s="220"/>
      <c r="L229" s="178"/>
      <c r="M229" s="178"/>
      <c r="N229" s="178"/>
      <c r="O229" s="178"/>
    </row>
    <row r="230" spans="8:15" ht="12.75">
      <c r="H230" s="220"/>
      <c r="L230" s="178"/>
      <c r="M230" s="178"/>
      <c r="N230" s="178"/>
      <c r="O230" s="178"/>
    </row>
    <row r="231" spans="8:15" ht="12.75">
      <c r="H231" s="220"/>
      <c r="L231" s="178"/>
      <c r="M231" s="178"/>
      <c r="N231" s="178"/>
      <c r="O231" s="178"/>
    </row>
    <row r="232" spans="8:15" ht="12.75">
      <c r="H232" s="220"/>
      <c r="L232" s="178"/>
      <c r="M232" s="178"/>
      <c r="N232" s="178"/>
      <c r="O232" s="178"/>
    </row>
    <row r="233" spans="8:15" ht="12.75">
      <c r="H233" s="220"/>
      <c r="L233" s="178"/>
      <c r="M233" s="178"/>
      <c r="N233" s="178"/>
      <c r="O233" s="178"/>
    </row>
    <row r="234" spans="8:15" ht="12.75">
      <c r="H234" s="220"/>
      <c r="L234" s="178"/>
      <c r="M234" s="178"/>
      <c r="N234" s="178"/>
      <c r="O234" s="178"/>
    </row>
    <row r="235" spans="8:15" ht="12.75">
      <c r="H235" s="220"/>
      <c r="L235" s="178"/>
      <c r="M235" s="178"/>
      <c r="N235" s="178"/>
      <c r="O235" s="178"/>
    </row>
    <row r="236" spans="8:15" ht="12.75">
      <c r="H236" s="220"/>
      <c r="L236" s="178"/>
      <c r="M236" s="178"/>
      <c r="N236" s="178"/>
      <c r="O236" s="178"/>
    </row>
    <row r="237" spans="8:15" ht="12.75">
      <c r="H237" s="220"/>
      <c r="L237" s="178"/>
      <c r="M237" s="178"/>
      <c r="N237" s="178"/>
      <c r="O237" s="178"/>
    </row>
    <row r="238" spans="8:15" ht="12.75">
      <c r="H238" s="220"/>
      <c r="L238" s="178"/>
      <c r="M238" s="178"/>
      <c r="N238" s="178"/>
      <c r="O238" s="178"/>
    </row>
    <row r="239" spans="8:15" ht="12.75">
      <c r="H239" s="220"/>
      <c r="L239" s="178"/>
      <c r="M239" s="178"/>
      <c r="N239" s="178"/>
      <c r="O239" s="178"/>
    </row>
    <row r="240" spans="8:15" ht="12.75">
      <c r="H240" s="220"/>
      <c r="L240" s="178"/>
      <c r="M240" s="178"/>
      <c r="N240" s="178"/>
      <c r="O240" s="178"/>
    </row>
    <row r="241" spans="8:15" ht="12.75">
      <c r="H241" s="220"/>
      <c r="L241" s="178"/>
      <c r="M241" s="178"/>
      <c r="N241" s="178"/>
      <c r="O241" s="178"/>
    </row>
    <row r="242" spans="8:15" ht="12.75">
      <c r="H242" s="220"/>
      <c r="L242" s="178"/>
      <c r="M242" s="178"/>
      <c r="N242" s="178"/>
      <c r="O242" s="178"/>
    </row>
    <row r="243" spans="8:15" ht="12.75">
      <c r="H243" s="220"/>
      <c r="L243" s="178"/>
      <c r="M243" s="178"/>
      <c r="N243" s="178"/>
      <c r="O243" s="178"/>
    </row>
    <row r="244" spans="8:15" ht="12.75">
      <c r="H244" s="220"/>
      <c r="L244" s="178"/>
      <c r="M244" s="178"/>
      <c r="N244" s="178"/>
      <c r="O244" s="178"/>
    </row>
    <row r="245" spans="8:15" ht="12.75">
      <c r="H245" s="220"/>
      <c r="L245" s="178"/>
      <c r="M245" s="178"/>
      <c r="N245" s="178"/>
      <c r="O245" s="178"/>
    </row>
    <row r="246" spans="8:15" ht="12.75">
      <c r="H246" s="220"/>
      <c r="L246" s="178"/>
      <c r="M246" s="178"/>
      <c r="N246" s="178"/>
      <c r="O246" s="178"/>
    </row>
    <row r="247" spans="8:15" ht="12.75">
      <c r="H247" s="220"/>
      <c r="L247" s="178"/>
      <c r="M247" s="178"/>
      <c r="N247" s="178"/>
      <c r="O247" s="178"/>
    </row>
    <row r="248" spans="8:15" ht="12.75">
      <c r="H248" s="220"/>
      <c r="L248" s="178"/>
      <c r="M248" s="178"/>
      <c r="N248" s="178"/>
      <c r="O248" s="178"/>
    </row>
    <row r="249" spans="8:15" ht="12.75">
      <c r="H249" s="220"/>
      <c r="L249" s="178"/>
      <c r="M249" s="178"/>
      <c r="N249" s="178"/>
      <c r="O249" s="178"/>
    </row>
    <row r="250" spans="8:15" ht="12.75">
      <c r="H250" s="220"/>
      <c r="L250" s="178"/>
      <c r="M250" s="178"/>
      <c r="N250" s="178"/>
      <c r="O250" s="178"/>
    </row>
    <row r="251" spans="8:15" ht="12.75">
      <c r="H251" s="220"/>
      <c r="L251" s="178"/>
      <c r="M251" s="178"/>
      <c r="N251" s="178"/>
      <c r="O251" s="178"/>
    </row>
    <row r="252" spans="8:15" ht="12.75">
      <c r="H252" s="220"/>
      <c r="L252" s="178"/>
      <c r="M252" s="178"/>
      <c r="N252" s="178"/>
      <c r="O252" s="178"/>
    </row>
    <row r="253" spans="8:15" ht="12.75">
      <c r="H253" s="220"/>
      <c r="L253" s="178"/>
      <c r="M253" s="178"/>
      <c r="N253" s="178"/>
      <c r="O253" s="178"/>
    </row>
    <row r="254" spans="8:15" ht="12.75">
      <c r="H254" s="220"/>
      <c r="L254" s="178"/>
      <c r="M254" s="178"/>
      <c r="N254" s="178"/>
      <c r="O254" s="178"/>
    </row>
    <row r="255" spans="8:15" ht="12.75">
      <c r="H255" s="220"/>
      <c r="L255" s="178"/>
      <c r="M255" s="178"/>
      <c r="N255" s="178"/>
      <c r="O255" s="178"/>
    </row>
    <row r="256" spans="8:15" ht="12.75">
      <c r="H256" s="220"/>
      <c r="L256" s="178"/>
      <c r="M256" s="178"/>
      <c r="N256" s="178"/>
      <c r="O256" s="178"/>
    </row>
    <row r="257" spans="8:15" ht="12.75">
      <c r="H257" s="220"/>
      <c r="L257" s="178"/>
      <c r="M257" s="178"/>
      <c r="N257" s="178"/>
      <c r="O257" s="178"/>
    </row>
    <row r="258" spans="8:15" ht="12.75">
      <c r="H258" s="220"/>
      <c r="L258" s="178"/>
      <c r="M258" s="178"/>
      <c r="N258" s="178"/>
      <c r="O258" s="178"/>
    </row>
    <row r="259" spans="8:15" ht="12.75">
      <c r="H259" s="220"/>
      <c r="L259" s="178"/>
      <c r="M259" s="178"/>
      <c r="N259" s="178"/>
      <c r="O259" s="178"/>
    </row>
    <row r="260" spans="8:15" ht="12.75">
      <c r="H260" s="220"/>
      <c r="L260" s="178"/>
      <c r="M260" s="178"/>
      <c r="N260" s="178"/>
      <c r="O260" s="178"/>
    </row>
    <row r="261" spans="8:15" ht="12.75">
      <c r="H261" s="220"/>
      <c r="L261" s="178"/>
      <c r="M261" s="178"/>
      <c r="N261" s="178"/>
      <c r="O261" s="178"/>
    </row>
    <row r="262" spans="8:15" ht="12.75">
      <c r="H262" s="220"/>
      <c r="L262" s="178"/>
      <c r="M262" s="178"/>
      <c r="N262" s="178"/>
      <c r="O262" s="178"/>
    </row>
    <row r="263" spans="8:15" ht="12.75">
      <c r="H263" s="220"/>
      <c r="L263" s="178"/>
      <c r="M263" s="178"/>
      <c r="N263" s="178"/>
      <c r="O263" s="178"/>
    </row>
    <row r="264" spans="8:15" ht="12.75">
      <c r="H264" s="220"/>
      <c r="L264" s="178"/>
      <c r="M264" s="178"/>
      <c r="N264" s="178"/>
      <c r="O264" s="178"/>
    </row>
    <row r="265" spans="8:15" ht="12.75">
      <c r="H265" s="220"/>
      <c r="L265" s="178"/>
      <c r="M265" s="178"/>
      <c r="N265" s="178"/>
      <c r="O265" s="178"/>
    </row>
    <row r="266" spans="8:15" ht="12.75">
      <c r="H266" s="220"/>
      <c r="L266" s="178"/>
      <c r="M266" s="178"/>
      <c r="N266" s="178"/>
      <c r="O266" s="178"/>
    </row>
    <row r="267" spans="8:15" ht="12.75">
      <c r="H267" s="220"/>
      <c r="L267" s="178"/>
      <c r="M267" s="178"/>
      <c r="N267" s="178"/>
      <c r="O267" s="178"/>
    </row>
    <row r="268" spans="8:15" ht="12.75">
      <c r="H268" s="220"/>
      <c r="L268" s="178"/>
      <c r="M268" s="178"/>
      <c r="N268" s="178"/>
      <c r="O268" s="178"/>
    </row>
    <row r="269" spans="8:15" ht="12.75">
      <c r="H269" s="220"/>
      <c r="L269" s="178"/>
      <c r="M269" s="178"/>
      <c r="N269" s="178"/>
      <c r="O269" s="178"/>
    </row>
    <row r="270" spans="8:15" ht="12.75">
      <c r="H270" s="220"/>
      <c r="L270" s="178"/>
      <c r="M270" s="178"/>
      <c r="N270" s="178"/>
      <c r="O270" s="178"/>
    </row>
    <row r="271" ht="12.75">
      <c r="H271" s="220"/>
    </row>
    <row r="272" ht="12.75">
      <c r="H272" s="220"/>
    </row>
    <row r="273" ht="12.75">
      <c r="H273" s="220"/>
    </row>
    <row r="274" ht="12.75">
      <c r="H274" s="220"/>
    </row>
    <row r="275" ht="12.75">
      <c r="H275" s="220"/>
    </row>
    <row r="276" ht="12.75">
      <c r="H276" s="220"/>
    </row>
    <row r="277" ht="12.75">
      <c r="H277" s="220"/>
    </row>
    <row r="278" ht="12.75">
      <c r="H278" s="220"/>
    </row>
    <row r="279" ht="12.75">
      <c r="H279" s="220"/>
    </row>
    <row r="280" ht="12.75">
      <c r="H280" s="220"/>
    </row>
    <row r="281" ht="12.75">
      <c r="H281" s="220"/>
    </row>
    <row r="282" ht="12.75">
      <c r="H282" s="220"/>
    </row>
    <row r="283" ht="12.75">
      <c r="H283" s="220"/>
    </row>
    <row r="284" ht="12.75">
      <c r="H284" s="220"/>
    </row>
    <row r="285" ht="12.75">
      <c r="H285" s="220"/>
    </row>
    <row r="286" ht="12.75">
      <c r="H286" s="220"/>
    </row>
    <row r="287" ht="12.75">
      <c r="H287" s="220"/>
    </row>
    <row r="288" ht="12.75">
      <c r="H288" s="220"/>
    </row>
    <row r="289" ht="12.75">
      <c r="H289" s="220"/>
    </row>
    <row r="290" ht="12.75">
      <c r="H290" s="220"/>
    </row>
    <row r="291" ht="12.75">
      <c r="H291" s="220"/>
    </row>
    <row r="292" ht="12.75">
      <c r="H292" s="220"/>
    </row>
    <row r="293" ht="12.75">
      <c r="H293" s="220"/>
    </row>
    <row r="294" ht="12.75">
      <c r="H294" s="220"/>
    </row>
    <row r="295" ht="12.75">
      <c r="H295" s="220"/>
    </row>
    <row r="296" ht="12.75">
      <c r="H296" s="220"/>
    </row>
    <row r="297" ht="12.75">
      <c r="H297" s="220"/>
    </row>
    <row r="298" ht="12.75">
      <c r="H298" s="220"/>
    </row>
    <row r="299" ht="12.75">
      <c r="H299" s="220"/>
    </row>
    <row r="300" ht="12.75">
      <c r="H300" s="220"/>
    </row>
    <row r="301" ht="12.75">
      <c r="H301" s="220"/>
    </row>
    <row r="302" ht="12.75">
      <c r="H302" s="220"/>
    </row>
    <row r="303" ht="12.75">
      <c r="H303" s="220"/>
    </row>
    <row r="304" ht="12.75">
      <c r="H304" s="220"/>
    </row>
    <row r="305" ht="12.75">
      <c r="H305" s="220"/>
    </row>
    <row r="306" ht="12.75">
      <c r="H306" s="220"/>
    </row>
    <row r="307" ht="12.75">
      <c r="H307" s="220"/>
    </row>
    <row r="308" ht="12.75">
      <c r="H308" s="220"/>
    </row>
    <row r="309" ht="12.75">
      <c r="H309" s="220"/>
    </row>
    <row r="310" ht="12.75">
      <c r="H310" s="220"/>
    </row>
    <row r="311" ht="12.75">
      <c r="H311" s="220"/>
    </row>
    <row r="312" ht="12.75">
      <c r="H312" s="220"/>
    </row>
    <row r="313" ht="12.75">
      <c r="H313" s="220"/>
    </row>
    <row r="314" ht="12.75">
      <c r="H314" s="220"/>
    </row>
    <row r="315" ht="12.75">
      <c r="H315" s="220"/>
    </row>
    <row r="316" ht="12.75">
      <c r="H316" s="220"/>
    </row>
    <row r="317" ht="12.75">
      <c r="H317" s="220"/>
    </row>
    <row r="318" ht="12.75">
      <c r="H318" s="220"/>
    </row>
    <row r="319" ht="12.75">
      <c r="H319" s="220"/>
    </row>
    <row r="320" ht="12.75">
      <c r="H320" s="220"/>
    </row>
    <row r="321" ht="12.75">
      <c r="H321" s="220"/>
    </row>
    <row r="322" ht="12.75">
      <c r="H322" s="220"/>
    </row>
    <row r="323" ht="12.75">
      <c r="H323" s="220"/>
    </row>
    <row r="324" ht="12.75">
      <c r="H324" s="220"/>
    </row>
    <row r="325" ht="12.75">
      <c r="H325" s="220"/>
    </row>
    <row r="326" ht="12.75">
      <c r="H326" s="220"/>
    </row>
    <row r="327" ht="12.75">
      <c r="H327" s="220"/>
    </row>
    <row r="328" ht="12.75">
      <c r="H328" s="220"/>
    </row>
    <row r="329" ht="12.75">
      <c r="H329" s="220"/>
    </row>
    <row r="330" ht="12.75">
      <c r="H330" s="220"/>
    </row>
    <row r="331" ht="12.75">
      <c r="H331" s="220"/>
    </row>
    <row r="332" ht="12.75">
      <c r="H332" s="220"/>
    </row>
    <row r="333" ht="12.75">
      <c r="H333" s="220"/>
    </row>
    <row r="334" ht="12.75">
      <c r="H334" s="220"/>
    </row>
    <row r="335" ht="12.75">
      <c r="H335" s="220"/>
    </row>
    <row r="336" ht="12.75">
      <c r="H336" s="220"/>
    </row>
    <row r="337" ht="12.75">
      <c r="H337" s="220"/>
    </row>
    <row r="338" ht="12.75">
      <c r="H338" s="220"/>
    </row>
    <row r="339" ht="12.75">
      <c r="H339" s="220"/>
    </row>
    <row r="340" ht="12.75">
      <c r="H340" s="220"/>
    </row>
    <row r="341" ht="12.75">
      <c r="H341" s="220"/>
    </row>
    <row r="342" ht="12.75">
      <c r="H342" s="220"/>
    </row>
    <row r="343" ht="12.75">
      <c r="H343" s="220"/>
    </row>
    <row r="344" ht="12.75">
      <c r="H344" s="220"/>
    </row>
    <row r="345" ht="12.75">
      <c r="H345" s="220"/>
    </row>
    <row r="346" ht="12.75">
      <c r="H346" s="220"/>
    </row>
    <row r="347" ht="12.75">
      <c r="H347" s="220"/>
    </row>
    <row r="348" ht="12.75">
      <c r="H348" s="220"/>
    </row>
    <row r="349" ht="12.75">
      <c r="H349" s="220"/>
    </row>
    <row r="350" ht="12.75">
      <c r="H350" s="220"/>
    </row>
    <row r="351" ht="12.75">
      <c r="H351" s="220"/>
    </row>
    <row r="352" ht="12.75">
      <c r="H352" s="220"/>
    </row>
    <row r="353" ht="12.75">
      <c r="H353" s="220"/>
    </row>
    <row r="354" ht="12.75">
      <c r="H354" s="220"/>
    </row>
    <row r="355" ht="12.75">
      <c r="H355" s="220"/>
    </row>
    <row r="356" ht="12.75">
      <c r="H356" s="220"/>
    </row>
    <row r="357" ht="12.75">
      <c r="H357" s="220"/>
    </row>
    <row r="358" ht="12.75">
      <c r="H358" s="220"/>
    </row>
    <row r="359" ht="12.75">
      <c r="H359" s="220"/>
    </row>
    <row r="360" ht="12.75">
      <c r="H360" s="220"/>
    </row>
    <row r="361" ht="12.75">
      <c r="H361" s="220"/>
    </row>
    <row r="362" ht="12.75">
      <c r="H362" s="220"/>
    </row>
    <row r="363" ht="12.75">
      <c r="H363" s="220"/>
    </row>
    <row r="364" ht="12.75">
      <c r="H364" s="220"/>
    </row>
    <row r="365" ht="12.75">
      <c r="H365" s="220"/>
    </row>
    <row r="366" ht="12.75">
      <c r="H366" s="220"/>
    </row>
    <row r="367" ht="12.75">
      <c r="H367" s="220"/>
    </row>
    <row r="368" ht="12.75">
      <c r="H368" s="220"/>
    </row>
    <row r="369" ht="12.75">
      <c r="H369" s="220"/>
    </row>
    <row r="370" ht="12.75">
      <c r="H370" s="220"/>
    </row>
    <row r="371" ht="12.75">
      <c r="H371" s="220"/>
    </row>
    <row r="372" ht="12.75">
      <c r="H372" s="220"/>
    </row>
    <row r="373" ht="12.75">
      <c r="H373" s="220"/>
    </row>
    <row r="374" ht="12.75">
      <c r="H374" s="220"/>
    </row>
    <row r="375" ht="12.75">
      <c r="H375" s="220"/>
    </row>
    <row r="376" ht="12.75">
      <c r="H376" s="220"/>
    </row>
    <row r="377" ht="12.75">
      <c r="H377" s="220"/>
    </row>
    <row r="378" ht="12.75">
      <c r="H378" s="220"/>
    </row>
    <row r="379" ht="12.75">
      <c r="H379" s="220"/>
    </row>
    <row r="380" ht="12.75">
      <c r="H380" s="220"/>
    </row>
    <row r="381" ht="12.75">
      <c r="H381" s="220"/>
    </row>
    <row r="382" ht="12.75">
      <c r="H382" s="220"/>
    </row>
    <row r="383" ht="12.75">
      <c r="H383" s="220"/>
    </row>
    <row r="384" ht="12.75">
      <c r="H384" s="220"/>
    </row>
    <row r="385" ht="12.75">
      <c r="H385" s="220"/>
    </row>
    <row r="386" ht="12.75">
      <c r="H386" s="220"/>
    </row>
    <row r="387" ht="12.75">
      <c r="H387" s="220"/>
    </row>
    <row r="388" ht="12.75">
      <c r="H388" s="220"/>
    </row>
    <row r="389" ht="12.75">
      <c r="H389" s="220"/>
    </row>
    <row r="390" ht="12.75">
      <c r="H390" s="220"/>
    </row>
    <row r="391" ht="12.75">
      <c r="H391" s="220"/>
    </row>
    <row r="392" ht="12.75">
      <c r="H392" s="220"/>
    </row>
    <row r="393" ht="12.75">
      <c r="H393" s="220"/>
    </row>
    <row r="394" ht="12.75">
      <c r="H394" s="220"/>
    </row>
    <row r="395" ht="12.75">
      <c r="H395" s="220"/>
    </row>
    <row r="396" ht="12.75">
      <c r="H396" s="220"/>
    </row>
    <row r="397" ht="12.75">
      <c r="H397" s="220"/>
    </row>
    <row r="398" ht="12.75">
      <c r="H398" s="220"/>
    </row>
    <row r="399" ht="12.75">
      <c r="H399" s="220"/>
    </row>
    <row r="400" ht="12.75">
      <c r="H400" s="220"/>
    </row>
    <row r="401" ht="12.75">
      <c r="H401" s="220"/>
    </row>
    <row r="402" ht="12.75">
      <c r="H402" s="220"/>
    </row>
    <row r="403" ht="12.75">
      <c r="H403" s="220"/>
    </row>
    <row r="404" ht="12.75">
      <c r="H404" s="220"/>
    </row>
    <row r="405" ht="12.75">
      <c r="H405" s="220"/>
    </row>
    <row r="406" ht="12.75">
      <c r="H406" s="220"/>
    </row>
    <row r="407" ht="12.75">
      <c r="H407" s="220"/>
    </row>
    <row r="408" ht="12.75">
      <c r="H408" s="220"/>
    </row>
    <row r="409" ht="12.75">
      <c r="H409" s="220"/>
    </row>
    <row r="410" ht="12.75">
      <c r="H410" s="220"/>
    </row>
    <row r="411" ht="12.75">
      <c r="H411" s="220"/>
    </row>
    <row r="412" ht="12.75">
      <c r="H412" s="220"/>
    </row>
    <row r="413" ht="12.75">
      <c r="H413" s="220"/>
    </row>
    <row r="414" ht="12.75">
      <c r="H414" s="220"/>
    </row>
    <row r="415" ht="12.75">
      <c r="H415" s="220"/>
    </row>
    <row r="416" ht="12.75">
      <c r="H416" s="220"/>
    </row>
    <row r="417" ht="12.75">
      <c r="H417" s="220"/>
    </row>
    <row r="418" ht="12.75">
      <c r="H418" s="220"/>
    </row>
    <row r="419" ht="12.75">
      <c r="H419" s="220"/>
    </row>
    <row r="420" ht="12.75">
      <c r="H420" s="220"/>
    </row>
    <row r="421" ht="12.75">
      <c r="H421" s="220"/>
    </row>
    <row r="422" ht="12.75">
      <c r="H422" s="220"/>
    </row>
    <row r="423" ht="12.75">
      <c r="H423" s="220"/>
    </row>
    <row r="424" ht="12.75">
      <c r="H424" s="220"/>
    </row>
    <row r="425" ht="12.75">
      <c r="H425" s="220"/>
    </row>
    <row r="426" ht="12.75">
      <c r="H426" s="220"/>
    </row>
    <row r="427" ht="12.75">
      <c r="H427" s="220"/>
    </row>
    <row r="428" ht="12.75">
      <c r="H428" s="220"/>
    </row>
    <row r="429" ht="12.75">
      <c r="H429" s="220"/>
    </row>
    <row r="430" ht="12.75">
      <c r="H430" s="220"/>
    </row>
    <row r="431" ht="12.75">
      <c r="H431" s="220"/>
    </row>
    <row r="432" ht="12.75">
      <c r="H432" s="220"/>
    </row>
    <row r="433" ht="12.75">
      <c r="H433" s="220"/>
    </row>
    <row r="434" ht="12.75">
      <c r="H434" s="220"/>
    </row>
    <row r="435" ht="12.75">
      <c r="H435" s="220"/>
    </row>
    <row r="436" ht="12.75">
      <c r="H436" s="220"/>
    </row>
    <row r="437" ht="12.75">
      <c r="H437" s="220"/>
    </row>
    <row r="438" ht="12.75">
      <c r="H438" s="220"/>
    </row>
    <row r="439" ht="12.75">
      <c r="H439" s="220"/>
    </row>
    <row r="440" ht="12.75">
      <c r="H440" s="220"/>
    </row>
    <row r="441" ht="12.75">
      <c r="H441" s="220"/>
    </row>
    <row r="442" ht="12.75">
      <c r="H442" s="220"/>
    </row>
    <row r="443" ht="12.75">
      <c r="H443" s="220"/>
    </row>
    <row r="444" ht="12.75">
      <c r="H444" s="220"/>
    </row>
    <row r="445" ht="12.75">
      <c r="H445" s="220"/>
    </row>
    <row r="446" ht="12.75">
      <c r="H446" s="220"/>
    </row>
    <row r="447" ht="12.75">
      <c r="H447" s="220"/>
    </row>
    <row r="448" ht="12.75">
      <c r="H448" s="220"/>
    </row>
    <row r="449" ht="12.75">
      <c r="H449" s="220"/>
    </row>
    <row r="450" ht="12.75">
      <c r="H450" s="220"/>
    </row>
    <row r="451" ht="12.75">
      <c r="H451" s="220"/>
    </row>
    <row r="452" ht="12.75">
      <c r="H452" s="220"/>
    </row>
    <row r="453" ht="12.75">
      <c r="H453" s="220"/>
    </row>
    <row r="454" ht="12.75">
      <c r="H454" s="220"/>
    </row>
    <row r="455" ht="12.75">
      <c r="H455" s="220"/>
    </row>
    <row r="456" ht="12.75">
      <c r="H456" s="220"/>
    </row>
    <row r="457" ht="12.75">
      <c r="H457" s="220"/>
    </row>
    <row r="458" ht="12.75">
      <c r="H458" s="220"/>
    </row>
    <row r="459" ht="12.75">
      <c r="H459" s="220"/>
    </row>
    <row r="460" ht="12.75">
      <c r="H460" s="220"/>
    </row>
    <row r="461" ht="12.75">
      <c r="H461" s="220"/>
    </row>
    <row r="462" ht="12.75">
      <c r="H462" s="220"/>
    </row>
    <row r="463" ht="12.75">
      <c r="H463" s="220"/>
    </row>
    <row r="464" ht="12.75">
      <c r="H464" s="220"/>
    </row>
    <row r="465" ht="12.75">
      <c r="H465" s="220"/>
    </row>
    <row r="466" ht="12.75">
      <c r="H466" s="220"/>
    </row>
    <row r="467" ht="12.75">
      <c r="H467" s="220"/>
    </row>
    <row r="468" ht="12.75">
      <c r="H468" s="220"/>
    </row>
    <row r="469" ht="12.75">
      <c r="H469" s="220"/>
    </row>
    <row r="470" ht="12.75">
      <c r="H470" s="220"/>
    </row>
    <row r="471" ht="12.75">
      <c r="H471" s="220"/>
    </row>
    <row r="472" ht="12.75">
      <c r="H472" s="220"/>
    </row>
    <row r="473" ht="12.75">
      <c r="H473" s="220"/>
    </row>
    <row r="474" ht="12.75">
      <c r="H474" s="220"/>
    </row>
    <row r="475" ht="12.75">
      <c r="H475" s="220"/>
    </row>
    <row r="476" ht="12.75">
      <c r="H476" s="220"/>
    </row>
    <row r="477" ht="12.75">
      <c r="H477" s="220"/>
    </row>
    <row r="478" ht="12.75">
      <c r="H478" s="220"/>
    </row>
    <row r="479" ht="12.75">
      <c r="H479" s="220"/>
    </row>
    <row r="480" ht="12.75">
      <c r="H480" s="220"/>
    </row>
    <row r="481" ht="12.75">
      <c r="H481" s="220"/>
    </row>
    <row r="482" ht="12.75">
      <c r="H482" s="220"/>
    </row>
    <row r="483" ht="12.75">
      <c r="H483" s="220"/>
    </row>
    <row r="484" ht="12.75">
      <c r="H484" s="220"/>
    </row>
    <row r="485" ht="12.75">
      <c r="H485" s="220"/>
    </row>
    <row r="486" ht="12.75">
      <c r="H486" s="220"/>
    </row>
    <row r="487" ht="12.75">
      <c r="H487" s="220"/>
    </row>
    <row r="488" ht="12.75">
      <c r="H488" s="220"/>
    </row>
    <row r="489" ht="12.75">
      <c r="H489" s="220"/>
    </row>
    <row r="490" ht="12.75">
      <c r="H490" s="220"/>
    </row>
    <row r="491" ht="12.75">
      <c r="H491" s="220"/>
    </row>
    <row r="492" ht="12.75">
      <c r="H492" s="220"/>
    </row>
    <row r="493" ht="12.75">
      <c r="H493" s="220"/>
    </row>
    <row r="494" ht="12.75">
      <c r="H494" s="220"/>
    </row>
    <row r="495" ht="12.75">
      <c r="H495" s="220"/>
    </row>
    <row r="496" ht="12.75">
      <c r="H496" s="220"/>
    </row>
    <row r="497" ht="12.75">
      <c r="H497" s="220"/>
    </row>
    <row r="498" ht="12.75">
      <c r="H498" s="220"/>
    </row>
    <row r="499" ht="12.75">
      <c r="H499" s="220"/>
    </row>
    <row r="500" ht="12.75">
      <c r="H500" s="220"/>
    </row>
    <row r="501" ht="12.75">
      <c r="H501" s="220"/>
    </row>
    <row r="502" ht="12.75">
      <c r="H502" s="220"/>
    </row>
    <row r="503" ht="12.75">
      <c r="H503" s="220"/>
    </row>
    <row r="504" ht="12.75">
      <c r="H504" s="220"/>
    </row>
    <row r="505" ht="12.75">
      <c r="H505" s="220"/>
    </row>
    <row r="506" ht="12.75">
      <c r="H506" s="220"/>
    </row>
    <row r="507" ht="12.75">
      <c r="H507" s="220"/>
    </row>
    <row r="508" ht="12.75">
      <c r="H508" s="220"/>
    </row>
    <row r="509" ht="12.75">
      <c r="H509" s="220"/>
    </row>
    <row r="510" ht="12.75">
      <c r="H510" s="220"/>
    </row>
    <row r="511" ht="12.75">
      <c r="H511" s="220"/>
    </row>
    <row r="512" ht="12.75">
      <c r="H512" s="220"/>
    </row>
    <row r="513" ht="12.75">
      <c r="H513" s="220"/>
    </row>
    <row r="514" ht="12.75">
      <c r="H514" s="220"/>
    </row>
    <row r="515" ht="12.75">
      <c r="H515" s="220"/>
    </row>
    <row r="516" ht="12.75">
      <c r="H516" s="220"/>
    </row>
    <row r="517" ht="12.75">
      <c r="H517" s="220"/>
    </row>
    <row r="518" ht="12.75">
      <c r="H518" s="220"/>
    </row>
    <row r="519" ht="12.75">
      <c r="H519" s="220"/>
    </row>
    <row r="520" ht="12.75">
      <c r="H520" s="220"/>
    </row>
    <row r="521" ht="12.75">
      <c r="H521" s="220"/>
    </row>
    <row r="522" ht="12.75">
      <c r="H522" s="220"/>
    </row>
    <row r="523" ht="12.75">
      <c r="H523" s="220"/>
    </row>
    <row r="524" ht="12.75">
      <c r="H524" s="220"/>
    </row>
    <row r="525" ht="12.75">
      <c r="H525" s="220"/>
    </row>
    <row r="526" ht="12.75">
      <c r="H526" s="220"/>
    </row>
    <row r="527" ht="12.75">
      <c r="H527" s="220"/>
    </row>
    <row r="528" ht="12.75">
      <c r="H528" s="220"/>
    </row>
    <row r="529" ht="12.75">
      <c r="H529" s="220"/>
    </row>
    <row r="530" ht="12.75">
      <c r="H530" s="220"/>
    </row>
    <row r="531" ht="12.75">
      <c r="H531" s="220"/>
    </row>
    <row r="532" ht="12.75">
      <c r="H532" s="220"/>
    </row>
    <row r="533" ht="12.75">
      <c r="H533" s="220"/>
    </row>
    <row r="534" ht="12.75">
      <c r="H534" s="220"/>
    </row>
    <row r="535" ht="12.75">
      <c r="H535" s="220"/>
    </row>
    <row r="536" ht="12.75">
      <c r="H536" s="220"/>
    </row>
    <row r="537" ht="12.75">
      <c r="H537" s="220"/>
    </row>
    <row r="538" ht="12.75">
      <c r="H538" s="220"/>
    </row>
    <row r="539" ht="12.75">
      <c r="H539" s="220"/>
    </row>
    <row r="540" ht="12.75">
      <c r="H540" s="220"/>
    </row>
    <row r="541" ht="12.75">
      <c r="H541" s="220"/>
    </row>
    <row r="542" ht="12.75">
      <c r="H542" s="220"/>
    </row>
    <row r="543" ht="12.75">
      <c r="H543" s="220"/>
    </row>
    <row r="544" ht="12.75">
      <c r="H544" s="220"/>
    </row>
    <row r="545" ht="12.75">
      <c r="H545" s="220"/>
    </row>
    <row r="546" ht="12.75">
      <c r="H546" s="220"/>
    </row>
    <row r="547" ht="12.75">
      <c r="H547" s="220"/>
    </row>
    <row r="548" ht="12.75">
      <c r="H548" s="220"/>
    </row>
    <row r="549" ht="12.75">
      <c r="H549" s="220"/>
    </row>
    <row r="550" ht="12.75">
      <c r="H550" s="220"/>
    </row>
    <row r="551" ht="12.75">
      <c r="H551" s="220"/>
    </row>
    <row r="552" ht="12.75">
      <c r="H552" s="220"/>
    </row>
    <row r="553" ht="12.75">
      <c r="H553" s="220"/>
    </row>
    <row r="554" ht="12.75">
      <c r="H554" s="220"/>
    </row>
    <row r="555" ht="12.75">
      <c r="H555" s="220"/>
    </row>
    <row r="556" ht="12.75">
      <c r="H556" s="220"/>
    </row>
    <row r="557" ht="12.75">
      <c r="H557" s="220"/>
    </row>
    <row r="558" ht="12.75">
      <c r="H558" s="220"/>
    </row>
    <row r="559" ht="12.75">
      <c r="H559" s="220"/>
    </row>
    <row r="560" ht="12.75">
      <c r="H560" s="220"/>
    </row>
    <row r="561" ht="12.75">
      <c r="H561" s="220"/>
    </row>
    <row r="562" ht="12.75">
      <c r="H562" s="220"/>
    </row>
    <row r="563" ht="12.75">
      <c r="H563" s="220"/>
    </row>
    <row r="564" ht="12.75">
      <c r="H564" s="220"/>
    </row>
    <row r="565" ht="12.75">
      <c r="H565" s="220"/>
    </row>
    <row r="566" ht="12.75">
      <c r="H566" s="220"/>
    </row>
    <row r="567" ht="12.75">
      <c r="H567" s="220"/>
    </row>
    <row r="568" ht="12.75">
      <c r="H568" s="220"/>
    </row>
    <row r="569" ht="12.75">
      <c r="H569" s="220"/>
    </row>
    <row r="570" ht="12.75">
      <c r="H570" s="220"/>
    </row>
    <row r="571" ht="12.75">
      <c r="H571" s="220"/>
    </row>
    <row r="572" ht="12.75">
      <c r="H572" s="220"/>
    </row>
    <row r="573" ht="12.75">
      <c r="H573" s="220"/>
    </row>
    <row r="574" ht="12.75">
      <c r="H574" s="220"/>
    </row>
    <row r="575" ht="12.75">
      <c r="H575" s="220"/>
    </row>
    <row r="576" ht="12.75">
      <c r="H576" s="220"/>
    </row>
    <row r="577" ht="12.75">
      <c r="H577" s="220"/>
    </row>
    <row r="578" ht="12.75">
      <c r="H578" s="220"/>
    </row>
    <row r="579" ht="12.75">
      <c r="H579" s="220"/>
    </row>
    <row r="580" ht="12.75">
      <c r="H580" s="220"/>
    </row>
    <row r="581" ht="12.75">
      <c r="H581" s="220"/>
    </row>
    <row r="582" ht="12.75">
      <c r="H582" s="220"/>
    </row>
    <row r="583" ht="12.75">
      <c r="H583" s="220"/>
    </row>
    <row r="584" ht="12.75">
      <c r="H584" s="220"/>
    </row>
    <row r="585" ht="12.75">
      <c r="H585" s="220"/>
    </row>
    <row r="586" ht="12.75">
      <c r="H586" s="220"/>
    </row>
    <row r="587" ht="12.75">
      <c r="H587" s="220"/>
    </row>
    <row r="588" ht="12.75">
      <c r="H588" s="220"/>
    </row>
    <row r="589" ht="12.75">
      <c r="H589" s="220"/>
    </row>
    <row r="590" ht="12.75">
      <c r="H590" s="220"/>
    </row>
    <row r="591" ht="12.75">
      <c r="H591" s="220"/>
    </row>
    <row r="592" ht="12.75">
      <c r="H592" s="220"/>
    </row>
    <row r="593" ht="12.75">
      <c r="H593" s="220"/>
    </row>
    <row r="594" ht="12.75">
      <c r="H594" s="220"/>
    </row>
    <row r="595" ht="12.75">
      <c r="H595" s="220"/>
    </row>
    <row r="596" ht="12.75">
      <c r="H596" s="220"/>
    </row>
    <row r="597" ht="12.75">
      <c r="H597" s="220"/>
    </row>
    <row r="598" ht="12.75">
      <c r="H598" s="220"/>
    </row>
    <row r="599" ht="12.75">
      <c r="H599" s="220"/>
    </row>
    <row r="600" ht="12.75">
      <c r="H600" s="220"/>
    </row>
    <row r="601" ht="12.75">
      <c r="H601" s="220"/>
    </row>
    <row r="602" ht="12.75">
      <c r="H602" s="220"/>
    </row>
    <row r="603" ht="12.75">
      <c r="H603" s="220"/>
    </row>
    <row r="604" ht="12.75">
      <c r="H604" s="220"/>
    </row>
    <row r="605" ht="12.75">
      <c r="H605" s="220"/>
    </row>
    <row r="606" ht="12.75">
      <c r="H606" s="220"/>
    </row>
    <row r="607" ht="12.75">
      <c r="H607" s="220"/>
    </row>
  </sheetData>
  <sheetProtection/>
  <mergeCells count="10">
    <mergeCell ref="L117:L119"/>
    <mergeCell ref="A195:B195"/>
    <mergeCell ref="N15:R15"/>
    <mergeCell ref="N16:R16"/>
    <mergeCell ref="N18:R18"/>
    <mergeCell ref="A7:E7"/>
    <mergeCell ref="A8:E8"/>
    <mergeCell ref="A10:E10"/>
    <mergeCell ref="L109:L111"/>
    <mergeCell ref="L113:L115"/>
  </mergeCells>
  <printOptions/>
  <pageMargins left="0.7874015748031497" right="0.1968503937007874" top="0.5905511811023623" bottom="0.5905511811023623" header="0.5118110236220472" footer="0.5118110236220472"/>
  <pageSetup fitToHeight="2" fitToWidth="2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Софронова</dc:creator>
  <cp:keywords/>
  <dc:description/>
  <cp:lastModifiedBy>км</cp:lastModifiedBy>
  <cp:lastPrinted>2016-04-12T08:27:14Z</cp:lastPrinted>
  <dcterms:created xsi:type="dcterms:W3CDTF">2000-03-22T11:46:42Z</dcterms:created>
  <dcterms:modified xsi:type="dcterms:W3CDTF">2016-07-05T13:16:43Z</dcterms:modified>
  <cp:category/>
  <cp:version/>
  <cp:contentType/>
  <cp:contentStatus/>
</cp:coreProperties>
</file>