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11535" windowHeight="2850" tabRatio="950" activeTab="4"/>
  </bookViews>
  <sheets>
    <sheet name="АСФ+ПЛИТКА" sheetId="1" r:id="rId1"/>
    <sheet name="Цветы" sheetId="2" r:id="rId2"/>
    <sheet name="ФОРМОВКА" sheetId="3" r:id="rId3"/>
    <sheet name="Д_ОБОР" sheetId="4" r:id="rId4"/>
    <sheet name="Содержание ЗНВО" sheetId="5" r:id="rId5"/>
    <sheet name="Прочие" sheetId="6" r:id="rId6"/>
    <sheet name="СВОДНАЯ" sheetId="7" r:id="rId7"/>
  </sheets>
  <definedNames>
    <definedName name="_xlnm.Print_Area" localSheetId="3">'Д_ОБОР'!$A$1:$M$31</definedName>
    <definedName name="_xlnm.Print_Area" localSheetId="5">'Прочие'!$A$1:$L$11</definedName>
    <definedName name="_xlnm.Print_Area" localSheetId="4">'Содержание ЗНВО'!$A$1:$L$45</definedName>
    <definedName name="_xlnm.Print_Area" localSheetId="1">'Цветы'!$A$1:$L$93</definedName>
    <definedName name="сумм">'АСФ+ПЛИТКА'!#REF!</definedName>
  </definedNames>
  <calcPr fullCalcOnLoad="1"/>
</workbook>
</file>

<file path=xl/sharedStrings.xml><?xml version="1.0" encoding="utf-8"?>
<sst xmlns="http://schemas.openxmlformats.org/spreadsheetml/2006/main" count="652" uniqueCount="219">
  <si>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</si>
  <si>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</si>
  <si>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</si>
  <si>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</si>
  <si>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</si>
  <si>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</si>
  <si>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</si>
  <si>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</si>
  <si>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</si>
  <si>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</si>
  <si>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</si>
  <si>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</si>
  <si>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</si>
  <si>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Бюджет МО</t>
  </si>
  <si>
    <t xml:space="preserve">Кол-во </t>
  </si>
  <si>
    <t>Апраксин пер., д.9</t>
  </si>
  <si>
    <t>Гороховая ул., д.44</t>
  </si>
  <si>
    <t>Мучной пер., д.1</t>
  </si>
  <si>
    <t>Мучной пер., д.3</t>
  </si>
  <si>
    <t>Вид работ</t>
  </si>
  <si>
    <t>М.Морская ул., д.9</t>
  </si>
  <si>
    <t>Грибоедова к.н., д.27</t>
  </si>
  <si>
    <t>Гороховая ул., д.4</t>
  </si>
  <si>
    <t>Крылова пер., д.5/7</t>
  </si>
  <si>
    <t>Крылова пер., д.1</t>
  </si>
  <si>
    <t>С.Тюленина пер., д.2</t>
  </si>
  <si>
    <t>Садовая ул., д.29</t>
  </si>
  <si>
    <t>Согласно смете</t>
  </si>
  <si>
    <t>Гороховая ул., д.48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</si>
  <si>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</si>
  <si>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</si>
  <si>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</si>
  <si>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посадка, полив цветов - 160 шт. в 4 вазона</t>
  </si>
  <si>
    <t>посадка, полив цветов - 40 шт. в 1 вазон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</si>
  <si>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</si>
  <si>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</si>
  <si>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</si>
  <si>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</si>
  <si>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</si>
  <si>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</si>
  <si>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</si>
  <si>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</si>
  <si>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</si>
  <si>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</si>
  <si>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</si>
  <si>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д.29</t>
  </si>
  <si>
    <t>Грибоедова к.н., д.31</t>
  </si>
  <si>
    <t>Грибоедова к.н., д.45</t>
  </si>
  <si>
    <t>Казанская ул., д.11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</si>
  <si>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</si>
  <si>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</si>
  <si>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</si>
  <si>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</si>
  <si>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</si>
  <si>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</si>
  <si>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</si>
  <si>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</si>
  <si>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Наименование работ</t>
  </si>
  <si>
    <t>Бюджет МО МО</t>
  </si>
  <si>
    <t>№ п/п</t>
  </si>
  <si>
    <t>Общая сумма по виду работ (руб.)</t>
  </si>
  <si>
    <t xml:space="preserve">Текущий ремонт придомовых территорий и дворовых территорий, включая проезды и въезды, пешеходные дорожки </t>
  </si>
  <si>
    <t>Установка и содержание малых архитектурных форм, уличной мебели и хозяйственно - бытового оборудования, необходимого для благоустройства территории (скамейки, урны, ограничители движения транспорта (полусферы))</t>
  </si>
  <si>
    <t>Выполнение оформления к праздничным мероприятиям</t>
  </si>
  <si>
    <t>Итого по всем видам работ</t>
  </si>
  <si>
    <t>обследование дворовой территории</t>
  </si>
  <si>
    <t>Апраксин пер., д.19-21</t>
  </si>
  <si>
    <t>Гороховая ул., д.36</t>
  </si>
  <si>
    <t>обследование терриории</t>
  </si>
  <si>
    <t xml:space="preserve">Бюджет МО </t>
  </si>
  <si>
    <t>Гороховая ул., д.42</t>
  </si>
  <si>
    <t>Невский пр., д.11/2</t>
  </si>
  <si>
    <t>Открытие ордера ГАТИ, согласование технического регламента.</t>
  </si>
  <si>
    <t>Садовая ул., д.26</t>
  </si>
  <si>
    <t>Гороховая ул., д. 48</t>
  </si>
  <si>
    <t>наб. р. Фонтанка, д. 77</t>
  </si>
  <si>
    <t>Гороховая ул., д. 32</t>
  </si>
  <si>
    <t>Гороховая ул., д. 44</t>
  </si>
  <si>
    <t>Думская ул., д. 5/22</t>
  </si>
  <si>
    <t>Создание зон отдыха, в том числе обустройству, содержанию уборке территории детских площадок</t>
  </si>
  <si>
    <t>Апраксин пер., д. 7</t>
  </si>
  <si>
    <t>Итого</t>
  </si>
  <si>
    <t>наб. р. Фонтанка, д. 73</t>
  </si>
  <si>
    <t>Содержание территорий внутриквартального озеленения</t>
  </si>
  <si>
    <t>Гороховая ул., д. 4</t>
  </si>
  <si>
    <t>Гороховая ул., д. 34</t>
  </si>
  <si>
    <t>Гороховая ул., д. 38</t>
  </si>
  <si>
    <t>Гороховая ул., д. 40</t>
  </si>
  <si>
    <t>Гороховая ул., д. 50</t>
  </si>
  <si>
    <t>пер. С. Тюленина, д. 4/23</t>
  </si>
  <si>
    <t>наб. р. Фонтанка, д. 75</t>
  </si>
  <si>
    <t>наб. р. Фонтанка, д. 47-49</t>
  </si>
  <si>
    <t>Мучной пер., д. 1</t>
  </si>
  <si>
    <t>Мучной пер., д. 3</t>
  </si>
  <si>
    <t>М. Морская д. 9</t>
  </si>
  <si>
    <t>пер. Крылова, д. 5</t>
  </si>
  <si>
    <t>наб. к. Грибоедова, д. 29</t>
  </si>
  <si>
    <t>наб. к. Грибоедова, д. 25</t>
  </si>
  <si>
    <t>Расчет согласно распоряжения КЭП и СП</t>
  </si>
  <si>
    <t>Кол-во (м2.)</t>
  </si>
  <si>
    <t>Садовая ул.,  д. 26</t>
  </si>
  <si>
    <t>Садовая ул., д. 29</t>
  </si>
  <si>
    <t>наб. р. Фонтанка, д. 43-45</t>
  </si>
  <si>
    <t>Гороховая ул., д.24</t>
  </si>
  <si>
    <t xml:space="preserve">             "СОГЛАСОВАНО"                                                                                            "СОГЛАСОВАНО"                                                                                 "УТВЕРЖДАЮ"</t>
  </si>
  <si>
    <t xml:space="preserve">         ______________ /Костыленко В.Г./                                                                 ____________ /Орлов С.Н./                                                                _____________/Штраух В.Н./</t>
  </si>
  <si>
    <t xml:space="preserve">             Директор Санкт-Петербургского                                                                      Первый заместитель                                                                               Глава Муниципального образования                                                                  </t>
  </si>
  <si>
    <t xml:space="preserve">             Санкт-Петербурга                                                                                              Санкт-Петербурга                                                                                  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</si>
  <si>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           Муниципальный округ № 78       </t>
  </si>
  <si>
    <t>Приложение 1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</si>
  <si>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Муниципальный округ № 78       </t>
  </si>
  <si>
    <t xml:space="preserve"> ______________ /Костыленко В.Г./                                                                 ____________ /Орлов С.Н./                                                                                    _____________/Штраух В.Н./</t>
  </si>
  <si>
    <t xml:space="preserve">Приложение </t>
  </si>
  <si>
    <t>Гороховая ул., д.38</t>
  </si>
  <si>
    <t>Фонтанки н.р., д.77</t>
  </si>
  <si>
    <t>Обход территории</t>
  </si>
  <si>
    <t>Гороховая ул., д.32/5</t>
  </si>
  <si>
    <t>Грибоедова к.н., д. 18-20</t>
  </si>
  <si>
    <t>Проектные работы</t>
  </si>
  <si>
    <t>Основание для вкл. в  программу</t>
  </si>
  <si>
    <t>Основание для включения в программу</t>
  </si>
  <si>
    <t xml:space="preserve">Работы по осуществлению технического надзора, составление сметной документации </t>
  </si>
  <si>
    <t xml:space="preserve">Контроль качества выполнения работ, расчет стоимости работ по благоустройству  </t>
  </si>
  <si>
    <t xml:space="preserve"> </t>
  </si>
  <si>
    <t>Апраксин пер., д. 9</t>
  </si>
  <si>
    <t>Грибоедова к.н., д. 22</t>
  </si>
  <si>
    <t xml:space="preserve">посадка, полив цветов  - 160 шт в 4 вазонах </t>
  </si>
  <si>
    <t xml:space="preserve">посадка, полив цветов - 40 шт. в 2 вазона,  </t>
  </si>
  <si>
    <t>Фонтанки н.р., д. 39</t>
  </si>
  <si>
    <t>посадка, полив цветов - 280 шт. в 7 вазонах</t>
  </si>
  <si>
    <t xml:space="preserve">Завоз   песка в 1 песочницу  </t>
  </si>
  <si>
    <t>Мучной пер., д. 7</t>
  </si>
  <si>
    <t xml:space="preserve"> ПРОГРАММА                                                                                                                  </t>
  </si>
  <si>
    <t xml:space="preserve">     ПРОГРАММА                                                                                             </t>
  </si>
  <si>
    <t xml:space="preserve">                                                                                                                  ПРОГРАММА                                                                                                 </t>
  </si>
  <si>
    <t xml:space="preserve">посадка, полив цветов - 240 шт. 6 вазонов </t>
  </si>
  <si>
    <t>С.Тюленина пер.,       д. 4/23</t>
  </si>
  <si>
    <t xml:space="preserve">посадка, полив цветов - 140 шт. в 6 вазонов </t>
  </si>
  <si>
    <t xml:space="preserve">ВСЕГО: </t>
  </si>
  <si>
    <t xml:space="preserve">                      АДРЕСНАЯ ПРОГРАММА                                                                                                    </t>
  </si>
  <si>
    <t>н.к. Грибоедова, д. 25</t>
  </si>
  <si>
    <t xml:space="preserve">обследование дворовой территории, заявление жителей </t>
  </si>
  <si>
    <t xml:space="preserve">Согласно проекта и смете </t>
  </si>
  <si>
    <t xml:space="preserve">    НА ТЕРРИТОРИИ МО МО № 78 НА 2021 ГОД</t>
  </si>
  <si>
    <t>440 посадка, полив цветов в 11 вазонов, 240 цветов посадка на газоны</t>
  </si>
  <si>
    <t>Запланировано на 2021 год (руб.)</t>
  </si>
  <si>
    <t xml:space="preserve"> НА ТЕРРИТОРИИ  МО  МО  № 78 НА 2021 год</t>
  </si>
  <si>
    <t>посадка, полив цветов - семена  в 4 вазона</t>
  </si>
  <si>
    <t>посадка, полив семена  -  в 2 вазона</t>
  </si>
  <si>
    <t xml:space="preserve">посадка цветов на газоне -100 шт.,  </t>
  </si>
  <si>
    <t>посадка, полив семена -  в 4 вазона</t>
  </si>
  <si>
    <t xml:space="preserve">посадка, полив цветов - 120 шт. в 4 вазона, 250 шт.-на газон, посадка, полив семена - в 2 вазона </t>
  </si>
  <si>
    <r>
      <t xml:space="preserve">посадка, полив цветов - 120 шт. в 3 вазона, </t>
    </r>
    <r>
      <rPr>
        <sz val="12"/>
        <rFont val="Times New Roman"/>
        <family val="1"/>
      </rPr>
      <t xml:space="preserve"> посадка полив - семена - в 2 вазона </t>
    </r>
  </si>
  <si>
    <r>
      <t>посадка, полив цветов - 280 шт. в 7 вазона,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посадка на газон 100 шт., </t>
    </r>
  </si>
  <si>
    <t>посадка, полив цветов - семена  в 5 вазоны</t>
  </si>
  <si>
    <t>посадка, полив цветов - 90 шт. в 3 вазона</t>
  </si>
  <si>
    <t xml:space="preserve">посадка, полив цветов - 60 шт. в 2 вазона  </t>
  </si>
  <si>
    <t xml:space="preserve">   посадка цветов на газоне -  600 шт.;   </t>
  </si>
  <si>
    <t>посадка, полив цветов - 120 шт. в 6 вазонах</t>
  </si>
  <si>
    <t>посадка, полив семена   в 5 вазонах</t>
  </si>
  <si>
    <r>
      <t>посадка, полив цветов -360 шт. в 10 вазонах,</t>
    </r>
    <r>
      <rPr>
        <sz val="12"/>
        <rFont val="Times New Roman"/>
        <family val="1"/>
      </rPr>
      <t xml:space="preserve"> на газонах - 200 шт.,   </t>
    </r>
  </si>
  <si>
    <t>посадка, полив семена  в 22 вазона</t>
  </si>
  <si>
    <t xml:space="preserve">посадка, полив цветов - 60 шт. в 3 вазона;  </t>
  </si>
  <si>
    <t xml:space="preserve">  </t>
  </si>
  <si>
    <t>посадка, полив семена   в 4 вазона</t>
  </si>
  <si>
    <t xml:space="preserve">посадка, полив цветов - 300 шт. на  газоны;  </t>
  </si>
  <si>
    <t>посадка, полив семена  -   в 3 вазона</t>
  </si>
  <si>
    <t>посадка, полив семена  -   в 2 вазона</t>
  </si>
  <si>
    <t>посадка, полив цветов - 220 шт. в 10 вазонов; посадка, полив - семена в 5 вазонов</t>
  </si>
  <si>
    <t>посадка, полив цветов - 160 шт. в 9 вазонов</t>
  </si>
  <si>
    <t>посадка, полив цветов - 100 шт. в 6 вазонов</t>
  </si>
  <si>
    <t>посадка, полив цветов - 80 цветов в 3 вазона</t>
  </si>
  <si>
    <t>посадка, полив семена  -  в 4-х вазонах.</t>
  </si>
  <si>
    <t xml:space="preserve">посадка, полив цветов - 100 шт. в 3 вазонах; посадка, полив семена - в 2 вазона </t>
  </si>
  <si>
    <t>посадка, полив семена -  в 2 вазона</t>
  </si>
  <si>
    <t xml:space="preserve">посадка, полив цветов - 100 шт. в 3 вазона; посадка, полив семена - в 4 вазона </t>
  </si>
  <si>
    <t>посадка, полив цветов -160 шт. в 4 вазона; посадка, полив семена - 4 вазона</t>
  </si>
  <si>
    <t xml:space="preserve">посадка, полив цветов - 120 шт. в 1 вазоне </t>
  </si>
  <si>
    <t>посадка, полив семена - в 4 вазона</t>
  </si>
  <si>
    <t>посадка, полив цветов - 180 шт. в 6 вазонах</t>
  </si>
  <si>
    <t>посадка, полив цветов - 400 шт. в 14 вазонах,  посев, полив семена  - в 8 вазонах</t>
  </si>
  <si>
    <t xml:space="preserve">посадка, полив цветов - 100 шт. в 2 вазонах   </t>
  </si>
  <si>
    <t>НА ТЕРРИТОРИИ МО МО № 78 НА 2021 ГОД</t>
  </si>
  <si>
    <t xml:space="preserve"> снос ветвей тополя на ваысоте 15 м   - 2 шт. </t>
  </si>
  <si>
    <t xml:space="preserve">снос ветвей дуба на высоте 15 м- 5 шт.   </t>
  </si>
  <si>
    <t xml:space="preserve">снос ветвей (клена 3; липа 3, чермуха 4)   - 10 шт. </t>
  </si>
  <si>
    <t xml:space="preserve">            НА ТЕРРИТОРИИ МО МО № 78 НА 2021 ГОД</t>
  </si>
  <si>
    <t>демонтаж  всех элементов детского игрового оборудования; установка элементов нового десткого игрового оборудования</t>
  </si>
  <si>
    <t xml:space="preserve"> демонтаж  всех элементов детского игрового оборудования; установка элементов нового десткого игрового оборудования</t>
  </si>
  <si>
    <t>Завоз  песка в 1 песочницу</t>
  </si>
  <si>
    <t>Невский пр., д. 11</t>
  </si>
  <si>
    <t xml:space="preserve">замена покрытия (мощение), сопряжение поверхностей </t>
  </si>
  <si>
    <t>Муниципальная прорамма по благоустройству дворовых территорий МО МО №78 на 2021 год</t>
  </si>
  <si>
    <t>посадка, полив цветов - 360 шт. в 9 вазонов, подсыпка грунта</t>
  </si>
  <si>
    <t>посадка, полив цветов - семена  в 1 вазон; на газоне - 250 шт.,  подсыпка грунта</t>
  </si>
  <si>
    <r>
      <t>посадка, полив семена - в 14 вазонах</t>
    </r>
    <r>
      <rPr>
        <sz val="12"/>
        <color indexed="10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посадка в альпинарий-350 шт., подсыпка грунта  </t>
    </r>
  </si>
  <si>
    <t xml:space="preserve">  завоз песка в песочниц 1 шт, демонтаж/монтаж 2 качелей  </t>
  </si>
  <si>
    <t xml:space="preserve"> демонтаж/монтаж всех элементов детского игрового оборудования по проекту </t>
  </si>
  <si>
    <t xml:space="preserve">  демонтаж/монтаж детского игрового оборудования </t>
  </si>
  <si>
    <t>Думская ул., д. 5</t>
  </si>
  <si>
    <t>68 593, 29</t>
  </si>
  <si>
    <t xml:space="preserve">содержание территорий детских площадок </t>
  </si>
  <si>
    <t xml:space="preserve">согласно КП </t>
  </si>
  <si>
    <t>Озеленение территории зеленых насаждений общего пользования  местного значения (посадка и полив цветов, уход)</t>
  </si>
  <si>
    <t>Организация работ по компенсационному озеленению</t>
  </si>
  <si>
    <t>Содержание, включая уборку  территорий зеленых насаждений общего пользования местного значения</t>
  </si>
  <si>
    <t xml:space="preserve"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бюджета </t>
  </si>
  <si>
    <t>Оборудование контейнерных площадок, установка, содержание и ремонт ограждений газонов</t>
  </si>
  <si>
    <t xml:space="preserve">Выполнение прочих работ в области благоустройства </t>
  </si>
  <si>
    <t>Организация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территориии МО МО № 78</t>
  </si>
  <si>
    <t>Запланировано на 2021 год ( руб.)</t>
  </si>
  <si>
    <t>В ОТНОШЕНИИ ЗЕЛЕНЫХ НАСАЖДЕНИЙ ОБЩЕГО ПОЛЬЗОВАНИЯ МЕСТНОГО ЗНАЧЕНИЯ</t>
  </si>
  <si>
    <t>ПО ОРГАНИЗАЦИИ САНИТАРНЫХ РУБОК, УДАЛЕНИЕ АВАРИЙНЫХ, БОЛЬНЫХ ДЕРЕВЬЕВ И КУСТАРНИКОВ</t>
  </si>
  <si>
    <t xml:space="preserve">НА СОДЕРЖАНИЕ, ВКЛЮЧАЯ УБОРКУ ТЕРРИТОРИЙ ЗЕЛЕНЫХ НАСАЖДЕНИЙ ОБЩЕГО ПОЛЬЗОВАНИЯ МЕСТНОГО ЗНАЧЕНИЯ </t>
  </si>
  <si>
    <t xml:space="preserve">                                                                                                                   ПРОГРАММА                                                                                            </t>
  </si>
  <si>
    <t xml:space="preserve">                                                                                                                              ПРОГРАММА                                                                            </t>
  </si>
  <si>
    <t xml:space="preserve">                     НА ВЫПОЛНЕНИЕ ПРОЧИХ МЕРОПРИЯТИЙ В ОБЛАСТИ БЛАГОУСТРОЙСТВА   НА 2021 ГОД</t>
  </si>
  <si>
    <t>ПО ОЗЕЛЕНЕНИЮ ТЕРРИТОРИИ ЗЕЛЕНЫХ НАСАЖДЕНИЙ ОБЩЕГО ПОЛЬЗОВАНИЯ МЕСТНОГО ЗНАЧЕНИЯ</t>
  </si>
  <si>
    <t>уборка, мытье (согласно технологическому регламенту)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</si>
</sst>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р_."/>
    <numFmt numFmtId="179" formatCode="[$-FC19]d\ mmmm\ yyyy\ &quot;г.&quot;"/>
    <numFmt numFmtId="180" formatCode="000000"/>
    <numFmt numFmtId="181" formatCode="[$€-2]\ ###,000_);[Red]\([$€-2]\ ###,000\)"/>
    <numFmt numFmtId="182" formatCode="#,##0.000"/>
    <numFmt numFmtId="183" formatCode="0.0000"/>
    <numFmt numFmtId="184" formatCode="0.000000"/>
    <numFmt numFmtId="185" formatCode="0.00000"/>
    <numFmt numFmtId="186" formatCode="0.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"/>
    <numFmt numFmtId="195" formatCode="0.000000000"/>
    <numFmt numFmtId="196" formatCode="0.00000000000000000"/>
    <numFmt numFmtId="197" formatCode="0.000000000000000000"/>
    <numFmt numFmtId="198" formatCode="0.0000000000000000000"/>
    <numFmt numFmtId="199" formatCode="#,##0.00\ &quot;₽&quot;;[Red]#,##0.00\ &quot;₽&quot;"/>
    <numFmt numFmtId="200" formatCode="#,##0.00;[Red]#,##0.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/>
    </xf>
    <xf numFmtId="0" fontId="22" fillId="0" borderId="0" xfId="0" applyFont="1" applyAlignment="1">
      <alignment/>
    </xf>
    <xf numFmtId="4" fontId="13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right"/>
    </xf>
    <xf numFmtId="0" fontId="16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4" fontId="13" fillId="0" borderId="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33" borderId="10" xfId="53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17" xfId="0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23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22" xfId="0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3" fontId="23" fillId="33" borderId="13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6" fillId="33" borderId="26" xfId="53" applyFont="1" applyFill="1" applyBorder="1" applyAlignment="1">
      <alignment vertical="center" wrapText="1"/>
      <protection/>
    </xf>
    <xf numFmtId="0" fontId="16" fillId="33" borderId="10" xfId="0" applyFont="1" applyFill="1" applyBorder="1" applyAlignment="1">
      <alignment vertical="center" wrapText="1"/>
    </xf>
    <xf numFmtId="0" fontId="16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/>
    </xf>
    <xf numFmtId="0" fontId="11" fillId="33" borderId="26" xfId="53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2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193" fontId="26" fillId="33" borderId="0" xfId="0" applyNumberFormat="1" applyFont="1" applyFill="1" applyAlignment="1">
      <alignment/>
    </xf>
    <xf numFmtId="198" fontId="19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9" fontId="16" fillId="33" borderId="0" xfId="0" applyNumberFormat="1" applyFont="1" applyFill="1" applyAlignment="1">
      <alignment/>
    </xf>
    <xf numFmtId="0" fontId="9" fillId="0" borderId="16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1" fillId="33" borderId="26" xfId="53" applyFont="1" applyFill="1" applyBorder="1" applyAlignment="1">
      <alignment vertical="center" wrapText="1"/>
      <protection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2" fontId="9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 quotePrefix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/>
    </xf>
    <xf numFmtId="4" fontId="13" fillId="0" borderId="22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11" fillId="0" borderId="27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37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 vertical="center"/>
    </xf>
    <xf numFmtId="4" fontId="16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FF0000"/>
  </sheetPr>
  <dimension ref="A1:AA26"/>
  <sheetViews>
    <sheetView workbookViewId="0" topLeftCell="C6">
      <selection activeCell="I18" sqref="I18"/>
    </sheetView>
  </sheetViews>
  <sheetFormatPr defaultColWidth="9.00390625" defaultRowHeight="12.75"/>
  <cols>
    <col min="1" max="1" width="5.75390625" style="3" customWidth="1"/>
    <col min="2" max="2" width="30.75390625" style="3" customWidth="1"/>
    <col min="3" max="3" width="24.25390625" style="3" customWidth="1"/>
    <col min="4" max="4" width="18.00390625" style="3" customWidth="1"/>
    <col min="5" max="5" width="14.00390625" style="3" customWidth="1"/>
    <col min="6" max="6" width="22.375" style="3" customWidth="1"/>
    <col min="7" max="7" width="11.125" style="3" customWidth="1"/>
    <col min="8" max="8" width="15.125" style="3" customWidth="1"/>
    <col min="9" max="9" width="11.875" style="3" bestFit="1" customWidth="1"/>
    <col min="10" max="10" width="12.625" style="3" customWidth="1"/>
    <col min="11" max="11" width="17.375" style="3" customWidth="1"/>
    <col min="12" max="12" width="13.25390625" style="3" customWidth="1"/>
    <col min="13" max="13" width="16.75390625" style="3" customWidth="1"/>
  </cols>
  <sheetData>
    <row r="1" spans="1:13" ht="12.75" customHeight="1" hidden="1">
      <c r="A1" s="151" t="s">
        <v>104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87" t="s">
        <v>109</v>
      </c>
      <c r="M1" s="88"/>
    </row>
    <row r="2" spans="1:13" ht="12.75" customHeight="1" hidden="1">
      <c r="A2" s="151" t="s">
        <v>106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8"/>
      <c r="M2" s="88"/>
    </row>
    <row r="3" spans="1:13" ht="12.75" customHeight="1" hidden="1">
      <c r="A3" s="151" t="s">
        <v>108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88"/>
      <c r="M3" s="88"/>
    </row>
    <row r="4" spans="1:13" ht="12.75" customHeight="1" hidden="1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88"/>
      <c r="M4" s="88"/>
    </row>
    <row r="5" spans="1:13" ht="15" customHeight="1" hidden="1">
      <c r="A5" s="152" t="s">
        <v>105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88"/>
      <c r="M5" s="88"/>
    </row>
    <row r="6" spans="1:13" ht="15" customHeight="1">
      <c r="A6" s="125"/>
      <c r="B6" s="125"/>
      <c r="C6" s="125"/>
      <c r="D6" s="125"/>
      <c r="E6" s="125"/>
      <c r="F6" s="125"/>
      <c r="G6" s="125"/>
      <c r="H6" s="126"/>
      <c r="I6" s="126"/>
      <c r="J6" s="126"/>
      <c r="K6" s="125"/>
      <c r="L6" s="127"/>
      <c r="M6" s="127"/>
    </row>
    <row r="7" spans="1:13" ht="1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88"/>
      <c r="M7" s="88"/>
    </row>
    <row r="8" spans="1:27" s="18" customFormat="1" ht="18.75">
      <c r="A8" s="153" t="s">
        <v>132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27" s="18" customFormat="1" ht="18.75">
      <c r="A9" s="144" t="s">
        <v>29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s="18" customFormat="1" ht="15.75" customHeight="1">
      <c r="A10" s="144" t="s">
        <v>30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</row>
    <row r="11" spans="1:27" s="18" customFormat="1" ht="15.75" customHeight="1">
      <c r="A11" s="144" t="s">
        <v>143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</row>
    <row r="12" spans="1:27" ht="13.5" thickBot="1">
      <c r="A12" s="120"/>
      <c r="B12" s="120"/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</row>
    <row r="13" spans="1:27" ht="30.75" customHeight="1">
      <c r="A13" s="147" t="s">
        <v>0</v>
      </c>
      <c r="B13" s="149" t="s">
        <v>1</v>
      </c>
      <c r="C13" s="145" t="s">
        <v>119</v>
      </c>
      <c r="D13" s="145" t="s">
        <v>2</v>
      </c>
      <c r="E13" s="145" t="s">
        <v>3</v>
      </c>
      <c r="F13" s="145" t="s">
        <v>19</v>
      </c>
      <c r="G13" s="145" t="s">
        <v>31</v>
      </c>
      <c r="H13" s="149" t="s">
        <v>210</v>
      </c>
      <c r="I13" s="149"/>
      <c r="J13" s="149"/>
      <c r="K13" s="149"/>
      <c r="L13" s="149"/>
      <c r="M13" s="119" t="s">
        <v>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</row>
    <row r="14" spans="1:27" ht="31.5" customHeight="1">
      <c r="A14" s="148"/>
      <c r="B14" s="150"/>
      <c r="C14" s="146"/>
      <c r="D14" s="146"/>
      <c r="E14" s="146"/>
      <c r="F14" s="146"/>
      <c r="G14" s="146"/>
      <c r="H14" s="63" t="s">
        <v>4</v>
      </c>
      <c r="I14" s="63" t="s">
        <v>5</v>
      </c>
      <c r="J14" s="63" t="s">
        <v>6</v>
      </c>
      <c r="K14" s="63" t="s">
        <v>7</v>
      </c>
      <c r="L14" s="63" t="s">
        <v>8</v>
      </c>
      <c r="M14" s="68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</row>
    <row r="15" spans="1:27" ht="51.75" customHeight="1">
      <c r="A15" s="65">
        <v>1</v>
      </c>
      <c r="B15" s="32" t="s">
        <v>140</v>
      </c>
      <c r="C15" s="62" t="s">
        <v>141</v>
      </c>
      <c r="D15" s="62" t="s">
        <v>142</v>
      </c>
      <c r="E15" s="105" t="s">
        <v>13</v>
      </c>
      <c r="F15" s="103" t="s">
        <v>191</v>
      </c>
      <c r="G15" s="62">
        <v>316</v>
      </c>
      <c r="H15" s="63"/>
      <c r="I15" s="63"/>
      <c r="J15" s="63"/>
      <c r="K15" s="59">
        <v>1200814.87</v>
      </c>
      <c r="L15" s="63"/>
      <c r="M15" s="68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</row>
    <row r="16" spans="5:27" ht="15.75">
      <c r="E16" s="85"/>
      <c r="F16" s="86"/>
      <c r="G16" s="86"/>
      <c r="H16" s="30"/>
      <c r="L16" s="3" t="s">
        <v>123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0:12" ht="12.75">
      <c r="J17" s="70"/>
      <c r="L17" s="70"/>
    </row>
    <row r="18" ht="12.75">
      <c r="K18" s="70"/>
    </row>
    <row r="19" ht="12.75">
      <c r="G19" s="70"/>
    </row>
    <row r="21" ht="22.5" customHeight="1">
      <c r="K21" s="70"/>
    </row>
    <row r="26" ht="12.75">
      <c r="G26" s="70"/>
    </row>
  </sheetData>
  <sheetProtection/>
  <mergeCells count="17">
    <mergeCell ref="A1:K1"/>
    <mergeCell ref="A2:K2"/>
    <mergeCell ref="A3:K3"/>
    <mergeCell ref="A4:K4"/>
    <mergeCell ref="A5:K5"/>
    <mergeCell ref="G13:G14"/>
    <mergeCell ref="H13:L13"/>
    <mergeCell ref="A8:M8"/>
    <mergeCell ref="A9:M9"/>
    <mergeCell ref="A11:M11"/>
    <mergeCell ref="A10:M10"/>
    <mergeCell ref="F13:F14"/>
    <mergeCell ref="A13:A14"/>
    <mergeCell ref="B13:B14"/>
    <mergeCell ref="C13:C14"/>
    <mergeCell ref="D13:D14"/>
    <mergeCell ref="E13:E14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FF0000"/>
    <pageSetUpPr fitToPage="1"/>
  </sheetPr>
  <dimension ref="A1:M121"/>
  <sheetViews>
    <sheetView zoomScale="60" zoomScaleNormal="60" zoomScalePageLayoutView="0" workbookViewId="0" topLeftCell="A1">
      <selection activeCell="I8" sqref="I8"/>
    </sheetView>
  </sheetViews>
  <sheetFormatPr defaultColWidth="9.00390625" defaultRowHeight="12.75"/>
  <cols>
    <col min="1" max="1" width="5.375" style="3" customWidth="1"/>
    <col min="2" max="2" width="22.25390625" style="3" customWidth="1"/>
    <col min="3" max="3" width="19.125" style="3" customWidth="1"/>
    <col min="4" max="4" width="16.75390625" style="3" customWidth="1"/>
    <col min="5" max="5" width="19.875" style="3" customWidth="1"/>
    <col min="6" max="6" width="9.375" style="3" customWidth="1"/>
    <col min="7" max="7" width="18.875" style="3" customWidth="1"/>
    <col min="8" max="8" width="7.875" style="3" customWidth="1"/>
    <col min="9" max="9" width="16.125" style="3" bestFit="1" customWidth="1"/>
    <col min="10" max="10" width="12.00390625" style="3" customWidth="1"/>
    <col min="11" max="11" width="11.625" style="3" customWidth="1"/>
    <col min="12" max="12" width="33.75390625" style="3" customWidth="1"/>
  </cols>
  <sheetData>
    <row r="1" spans="1:13" s="33" customFormat="1" ht="12.75">
      <c r="A1" s="3"/>
      <c r="B1" s="3"/>
      <c r="C1" s="3"/>
      <c r="D1" s="3"/>
      <c r="E1" s="3"/>
      <c r="F1" s="3"/>
      <c r="G1" s="3"/>
      <c r="H1" s="124"/>
      <c r="I1" s="3"/>
      <c r="J1" s="3"/>
      <c r="K1" s="3"/>
      <c r="L1" s="3"/>
      <c r="M1"/>
    </row>
    <row r="2" spans="1:13" s="33" customFormat="1" ht="18.75">
      <c r="A2" s="155" t="s">
        <v>133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/>
    </row>
    <row r="3" spans="1:13" s="84" customFormat="1" ht="18.75">
      <c r="A3" s="155" t="s">
        <v>217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3"/>
    </row>
    <row r="4" spans="1:13" s="33" customFormat="1" ht="18.75">
      <c r="A4" s="155" t="s">
        <v>146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84"/>
    </row>
    <row r="5" spans="1:12" s="33" customFormat="1" ht="13.5" thickBo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</row>
    <row r="6" spans="1:12" s="33" customFormat="1" ht="15.75">
      <c r="A6" s="161" t="s">
        <v>0</v>
      </c>
      <c r="B6" s="162" t="s">
        <v>1</v>
      </c>
      <c r="C6" s="154" t="s">
        <v>119</v>
      </c>
      <c r="D6" s="154" t="s">
        <v>2</v>
      </c>
      <c r="E6" s="154" t="s">
        <v>3</v>
      </c>
      <c r="F6" s="154" t="s">
        <v>11</v>
      </c>
      <c r="G6" s="158" t="s">
        <v>145</v>
      </c>
      <c r="H6" s="159"/>
      <c r="I6" s="159"/>
      <c r="J6" s="159"/>
      <c r="K6" s="160"/>
      <c r="L6" s="156" t="s">
        <v>9</v>
      </c>
    </row>
    <row r="7" spans="1:12" s="33" customFormat="1" ht="40.5" customHeight="1">
      <c r="A7" s="147"/>
      <c r="B7" s="149"/>
      <c r="C7" s="145"/>
      <c r="D7" s="145"/>
      <c r="E7" s="145"/>
      <c r="F7" s="145"/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57"/>
    </row>
    <row r="8" spans="1:12" s="33" customFormat="1" ht="47.25">
      <c r="A8" s="74">
        <v>1</v>
      </c>
      <c r="B8" s="80" t="s">
        <v>15</v>
      </c>
      <c r="C8" s="78" t="s">
        <v>115</v>
      </c>
      <c r="D8" s="78" t="s">
        <v>27</v>
      </c>
      <c r="E8" s="78" t="s">
        <v>13</v>
      </c>
      <c r="F8" s="81">
        <v>680</v>
      </c>
      <c r="G8" s="82">
        <f>F8*99.59+62.72</f>
        <v>67783.92</v>
      </c>
      <c r="H8" s="82"/>
      <c r="I8" s="100" t="s">
        <v>123</v>
      </c>
      <c r="J8" s="82"/>
      <c r="K8" s="82"/>
      <c r="L8" s="122" t="s">
        <v>144</v>
      </c>
    </row>
    <row r="9" spans="1:12" s="33" customFormat="1" ht="31.5">
      <c r="A9" s="74">
        <v>2</v>
      </c>
      <c r="B9" s="80" t="s">
        <v>80</v>
      </c>
      <c r="C9" s="78" t="s">
        <v>115</v>
      </c>
      <c r="D9" s="78" t="s">
        <v>27</v>
      </c>
      <c r="E9" s="78" t="s">
        <v>13</v>
      </c>
      <c r="F9" s="81" t="s">
        <v>123</v>
      </c>
      <c r="G9" s="82"/>
      <c r="H9" s="82"/>
      <c r="I9" s="100" t="s">
        <v>123</v>
      </c>
      <c r="J9" s="82"/>
      <c r="K9" s="82"/>
      <c r="L9" s="83" t="s">
        <v>147</v>
      </c>
    </row>
    <row r="10" spans="1:12" s="33" customFormat="1" ht="31.5">
      <c r="A10" s="74">
        <v>3</v>
      </c>
      <c r="B10" s="32" t="s">
        <v>34</v>
      </c>
      <c r="C10" s="78" t="s">
        <v>115</v>
      </c>
      <c r="D10" s="78" t="s">
        <v>27</v>
      </c>
      <c r="E10" s="78" t="s">
        <v>13</v>
      </c>
      <c r="F10" s="79" t="s">
        <v>123</v>
      </c>
      <c r="G10" s="82"/>
      <c r="H10" s="75"/>
      <c r="I10" s="100" t="s">
        <v>123</v>
      </c>
      <c r="J10" s="75"/>
      <c r="K10" s="75"/>
      <c r="L10" s="77" t="s">
        <v>148</v>
      </c>
    </row>
    <row r="11" spans="1:12" s="33" customFormat="1" ht="31.5">
      <c r="A11" s="74">
        <v>4</v>
      </c>
      <c r="B11" s="32" t="s">
        <v>35</v>
      </c>
      <c r="C11" s="78" t="s">
        <v>115</v>
      </c>
      <c r="D11" s="78" t="s">
        <v>27</v>
      </c>
      <c r="E11" s="78" t="s">
        <v>13</v>
      </c>
      <c r="F11" s="79">
        <v>100</v>
      </c>
      <c r="G11" s="82">
        <f aca="true" t="shared" si="0" ref="G11:G54">F11*99.59</f>
        <v>9959</v>
      </c>
      <c r="H11" s="75"/>
      <c r="I11" s="100" t="s">
        <v>123</v>
      </c>
      <c r="J11" s="75"/>
      <c r="K11" s="75"/>
      <c r="L11" s="77" t="s">
        <v>149</v>
      </c>
    </row>
    <row r="12" spans="1:12" s="33" customFormat="1" ht="31.5">
      <c r="A12" s="74">
        <v>5</v>
      </c>
      <c r="B12" s="32" t="s">
        <v>36</v>
      </c>
      <c r="C12" s="78" t="s">
        <v>115</v>
      </c>
      <c r="D12" s="78" t="s">
        <v>27</v>
      </c>
      <c r="E12" s="78" t="s">
        <v>13</v>
      </c>
      <c r="F12" s="79" t="s">
        <v>123</v>
      </c>
      <c r="G12" s="82"/>
      <c r="H12" s="75"/>
      <c r="I12" s="100" t="s">
        <v>123</v>
      </c>
      <c r="J12" s="75"/>
      <c r="K12" s="75"/>
      <c r="L12" s="77" t="s">
        <v>150</v>
      </c>
    </row>
    <row r="13" spans="1:12" s="33" customFormat="1" ht="63">
      <c r="A13" s="74">
        <v>6</v>
      </c>
      <c r="B13" s="80" t="s">
        <v>37</v>
      </c>
      <c r="C13" s="78" t="s">
        <v>115</v>
      </c>
      <c r="D13" s="78" t="s">
        <v>27</v>
      </c>
      <c r="E13" s="78" t="s">
        <v>13</v>
      </c>
      <c r="F13" s="81">
        <v>370</v>
      </c>
      <c r="G13" s="82">
        <f t="shared" si="0"/>
        <v>36848.3</v>
      </c>
      <c r="H13" s="82"/>
      <c r="I13" s="100" t="s">
        <v>123</v>
      </c>
      <c r="J13" s="82"/>
      <c r="K13" s="82"/>
      <c r="L13" s="83" t="s">
        <v>151</v>
      </c>
    </row>
    <row r="14" spans="1:12" s="33" customFormat="1" ht="47.25">
      <c r="A14" s="74">
        <v>7</v>
      </c>
      <c r="B14" s="32" t="s">
        <v>38</v>
      </c>
      <c r="C14" s="78" t="s">
        <v>115</v>
      </c>
      <c r="D14" s="78" t="s">
        <v>27</v>
      </c>
      <c r="E14" s="78" t="s">
        <v>13</v>
      </c>
      <c r="F14" s="79">
        <v>120</v>
      </c>
      <c r="G14" s="82">
        <f t="shared" si="0"/>
        <v>11950.800000000001</v>
      </c>
      <c r="H14" s="75"/>
      <c r="I14" s="100" t="s">
        <v>123</v>
      </c>
      <c r="J14" s="75"/>
      <c r="K14" s="75"/>
      <c r="L14" s="77" t="s">
        <v>152</v>
      </c>
    </row>
    <row r="15" spans="1:12" s="33" customFormat="1" ht="47.25">
      <c r="A15" s="74">
        <v>8</v>
      </c>
      <c r="B15" s="32" t="s">
        <v>66</v>
      </c>
      <c r="C15" s="78" t="s">
        <v>115</v>
      </c>
      <c r="D15" s="78" t="s">
        <v>27</v>
      </c>
      <c r="E15" s="78" t="s">
        <v>13</v>
      </c>
      <c r="F15" s="79">
        <v>380</v>
      </c>
      <c r="G15" s="82">
        <f t="shared" si="0"/>
        <v>37844.200000000004</v>
      </c>
      <c r="H15" s="75"/>
      <c r="I15" s="100" t="s">
        <v>123</v>
      </c>
      <c r="J15" s="75"/>
      <c r="K15" s="75"/>
      <c r="L15" s="77" t="s">
        <v>153</v>
      </c>
    </row>
    <row r="16" spans="1:12" s="33" customFormat="1" ht="31.5">
      <c r="A16" s="74">
        <v>9</v>
      </c>
      <c r="B16" s="32" t="s">
        <v>39</v>
      </c>
      <c r="C16" s="78" t="s">
        <v>115</v>
      </c>
      <c r="D16" s="78" t="s">
        <v>27</v>
      </c>
      <c r="E16" s="78" t="s">
        <v>13</v>
      </c>
      <c r="F16" s="79">
        <v>360</v>
      </c>
      <c r="G16" s="82">
        <f t="shared" si="0"/>
        <v>35852.4</v>
      </c>
      <c r="H16" s="75"/>
      <c r="I16" s="100" t="s">
        <v>123</v>
      </c>
      <c r="J16" s="75"/>
      <c r="K16" s="75"/>
      <c r="L16" s="77" t="s">
        <v>193</v>
      </c>
    </row>
    <row r="17" spans="1:12" s="33" customFormat="1" ht="31.5">
      <c r="A17" s="74">
        <v>10</v>
      </c>
      <c r="B17" s="32" t="s">
        <v>22</v>
      </c>
      <c r="C17" s="78" t="s">
        <v>115</v>
      </c>
      <c r="D17" s="78" t="s">
        <v>27</v>
      </c>
      <c r="E17" s="78" t="s">
        <v>13</v>
      </c>
      <c r="F17" s="79" t="s">
        <v>123</v>
      </c>
      <c r="G17" s="82"/>
      <c r="H17" s="75"/>
      <c r="I17" s="100" t="s">
        <v>123</v>
      </c>
      <c r="J17" s="75"/>
      <c r="K17" s="75"/>
      <c r="L17" s="77" t="s">
        <v>154</v>
      </c>
    </row>
    <row r="18" spans="1:12" s="33" customFormat="1" ht="31.5">
      <c r="A18" s="74">
        <v>11</v>
      </c>
      <c r="B18" s="32" t="s">
        <v>103</v>
      </c>
      <c r="C18" s="78" t="s">
        <v>115</v>
      </c>
      <c r="D18" s="78" t="s">
        <v>27</v>
      </c>
      <c r="E18" s="78" t="s">
        <v>13</v>
      </c>
      <c r="F18" s="79">
        <v>140</v>
      </c>
      <c r="G18" s="82">
        <f t="shared" si="0"/>
        <v>13942.6</v>
      </c>
      <c r="H18" s="75"/>
      <c r="I18" s="100" t="s">
        <v>123</v>
      </c>
      <c r="J18" s="75"/>
      <c r="K18" s="75"/>
      <c r="L18" s="77" t="s">
        <v>137</v>
      </c>
    </row>
    <row r="19" spans="1:12" s="33" customFormat="1" ht="31.5">
      <c r="A19" s="74">
        <v>12</v>
      </c>
      <c r="B19" s="32" t="s">
        <v>116</v>
      </c>
      <c r="C19" s="78" t="s">
        <v>115</v>
      </c>
      <c r="D19" s="78" t="s">
        <v>27</v>
      </c>
      <c r="E19" s="78" t="s">
        <v>13</v>
      </c>
      <c r="F19" s="79">
        <v>90</v>
      </c>
      <c r="G19" s="82">
        <f t="shared" si="0"/>
        <v>8963.1</v>
      </c>
      <c r="H19" s="75"/>
      <c r="I19" s="100" t="s">
        <v>123</v>
      </c>
      <c r="J19" s="75"/>
      <c r="K19" s="75"/>
      <c r="L19" s="77" t="s">
        <v>155</v>
      </c>
    </row>
    <row r="20" spans="1:12" s="33" customFormat="1" ht="31.5">
      <c r="A20" s="74">
        <v>13</v>
      </c>
      <c r="B20" s="32" t="s">
        <v>40</v>
      </c>
      <c r="C20" s="78" t="s">
        <v>115</v>
      </c>
      <c r="D20" s="78" t="s">
        <v>27</v>
      </c>
      <c r="E20" s="78" t="s">
        <v>13</v>
      </c>
      <c r="F20" s="79">
        <v>60</v>
      </c>
      <c r="G20" s="82">
        <f t="shared" si="0"/>
        <v>5975.400000000001</v>
      </c>
      <c r="H20" s="75"/>
      <c r="I20" s="100" t="s">
        <v>123</v>
      </c>
      <c r="J20" s="75"/>
      <c r="K20" s="75"/>
      <c r="L20" s="77" t="s">
        <v>156</v>
      </c>
    </row>
    <row r="21" spans="1:12" s="33" customFormat="1" ht="47.25">
      <c r="A21" s="74">
        <v>14</v>
      </c>
      <c r="B21" s="32" t="s">
        <v>41</v>
      </c>
      <c r="C21" s="78" t="s">
        <v>115</v>
      </c>
      <c r="D21" s="78" t="s">
        <v>27</v>
      </c>
      <c r="E21" s="78" t="s">
        <v>13</v>
      </c>
      <c r="F21" s="79">
        <v>250</v>
      </c>
      <c r="G21" s="82">
        <f t="shared" si="0"/>
        <v>24897.5</v>
      </c>
      <c r="H21" s="75"/>
      <c r="I21" s="100" t="s">
        <v>123</v>
      </c>
      <c r="J21" s="75"/>
      <c r="K21" s="75"/>
      <c r="L21" s="122" t="s">
        <v>194</v>
      </c>
    </row>
    <row r="22" spans="1:12" s="33" customFormat="1" ht="31.5">
      <c r="A22" s="74">
        <v>15</v>
      </c>
      <c r="B22" s="32" t="s">
        <v>42</v>
      </c>
      <c r="C22" s="78" t="s">
        <v>115</v>
      </c>
      <c r="D22" s="78" t="s">
        <v>27</v>
      </c>
      <c r="E22" s="78" t="s">
        <v>13</v>
      </c>
      <c r="F22" s="79">
        <v>600</v>
      </c>
      <c r="G22" s="82">
        <f t="shared" si="0"/>
        <v>59754</v>
      </c>
      <c r="H22" s="75"/>
      <c r="I22" s="100" t="s">
        <v>123</v>
      </c>
      <c r="J22" s="75"/>
      <c r="K22" s="75"/>
      <c r="L22" s="77" t="s">
        <v>157</v>
      </c>
    </row>
    <row r="23" spans="1:12" s="33" customFormat="1" ht="31.5">
      <c r="A23" s="74">
        <v>16</v>
      </c>
      <c r="B23" s="32" t="s">
        <v>70</v>
      </c>
      <c r="C23" s="78" t="s">
        <v>115</v>
      </c>
      <c r="D23" s="78" t="s">
        <v>27</v>
      </c>
      <c r="E23" s="78" t="s">
        <v>13</v>
      </c>
      <c r="F23" s="79">
        <v>120</v>
      </c>
      <c r="G23" s="82">
        <f t="shared" si="0"/>
        <v>11950.800000000001</v>
      </c>
      <c r="H23" s="75"/>
      <c r="I23" s="100" t="s">
        <v>123</v>
      </c>
      <c r="J23" s="75"/>
      <c r="K23" s="75"/>
      <c r="L23" s="77" t="s">
        <v>158</v>
      </c>
    </row>
    <row r="24" spans="1:12" s="33" customFormat="1" ht="47.25">
      <c r="A24" s="74">
        <v>17</v>
      </c>
      <c r="B24" s="32" t="s">
        <v>16</v>
      </c>
      <c r="C24" s="78" t="s">
        <v>115</v>
      </c>
      <c r="D24" s="78" t="s">
        <v>27</v>
      </c>
      <c r="E24" s="78" t="s">
        <v>13</v>
      </c>
      <c r="F24" s="79">
        <v>350</v>
      </c>
      <c r="G24" s="82">
        <f t="shared" si="0"/>
        <v>34856.5</v>
      </c>
      <c r="H24" s="75"/>
      <c r="I24" s="100" t="s">
        <v>123</v>
      </c>
      <c r="J24" s="75"/>
      <c r="K24" s="75"/>
      <c r="L24" s="77" t="s">
        <v>195</v>
      </c>
    </row>
    <row r="25" spans="1:12" s="33" customFormat="1" ht="31.5">
      <c r="A25" s="74">
        <v>18</v>
      </c>
      <c r="B25" s="32" t="s">
        <v>43</v>
      </c>
      <c r="C25" s="78" t="s">
        <v>115</v>
      </c>
      <c r="D25" s="78" t="s">
        <v>27</v>
      </c>
      <c r="E25" s="78" t="s">
        <v>13</v>
      </c>
      <c r="F25" s="79" t="s">
        <v>123</v>
      </c>
      <c r="G25" s="82"/>
      <c r="H25" s="75"/>
      <c r="I25" s="100" t="s">
        <v>123</v>
      </c>
      <c r="J25" s="75"/>
      <c r="K25" s="75"/>
      <c r="L25" s="77" t="s">
        <v>159</v>
      </c>
    </row>
    <row r="26" spans="1:12" s="33" customFormat="1" ht="31.5">
      <c r="A26" s="74">
        <v>19</v>
      </c>
      <c r="B26" s="32" t="s">
        <v>28</v>
      </c>
      <c r="C26" s="78" t="s">
        <v>115</v>
      </c>
      <c r="D26" s="78" t="s">
        <v>27</v>
      </c>
      <c r="E26" s="78" t="s">
        <v>13</v>
      </c>
      <c r="F26" s="79">
        <v>240</v>
      </c>
      <c r="G26" s="82">
        <f t="shared" si="0"/>
        <v>23901.600000000002</v>
      </c>
      <c r="H26" s="75"/>
      <c r="I26" s="100" t="s">
        <v>123</v>
      </c>
      <c r="J26" s="75"/>
      <c r="K26" s="75"/>
      <c r="L26" s="77" t="s">
        <v>135</v>
      </c>
    </row>
    <row r="27" spans="1:12" s="33" customFormat="1" ht="47.25">
      <c r="A27" s="74">
        <v>20</v>
      </c>
      <c r="B27" s="32" t="s">
        <v>44</v>
      </c>
      <c r="C27" s="78" t="s">
        <v>115</v>
      </c>
      <c r="D27" s="78" t="s">
        <v>27</v>
      </c>
      <c r="E27" s="78" t="s">
        <v>13</v>
      </c>
      <c r="F27" s="79">
        <v>560</v>
      </c>
      <c r="G27" s="82">
        <f t="shared" si="0"/>
        <v>55770.4</v>
      </c>
      <c r="H27" s="75"/>
      <c r="I27" s="100" t="s">
        <v>123</v>
      </c>
      <c r="J27" s="75"/>
      <c r="K27" s="75"/>
      <c r="L27" s="77" t="s">
        <v>160</v>
      </c>
    </row>
    <row r="28" spans="1:12" s="33" customFormat="1" ht="31.5">
      <c r="A28" s="74">
        <v>21</v>
      </c>
      <c r="B28" s="32" t="s">
        <v>117</v>
      </c>
      <c r="C28" s="78" t="s">
        <v>115</v>
      </c>
      <c r="D28" s="78" t="s">
        <v>27</v>
      </c>
      <c r="E28" s="78" t="s">
        <v>13</v>
      </c>
      <c r="F28" s="79" t="s">
        <v>123</v>
      </c>
      <c r="G28" s="82"/>
      <c r="H28" s="75"/>
      <c r="I28" s="100" t="s">
        <v>123</v>
      </c>
      <c r="J28" s="75"/>
      <c r="K28" s="75"/>
      <c r="L28" s="77" t="s">
        <v>161</v>
      </c>
    </row>
    <row r="29" spans="1:12" s="33" customFormat="1" ht="31.5">
      <c r="A29" s="74">
        <v>22</v>
      </c>
      <c r="B29" s="32" t="s">
        <v>125</v>
      </c>
      <c r="C29" s="78" t="s">
        <v>115</v>
      </c>
      <c r="D29" s="78" t="s">
        <v>27</v>
      </c>
      <c r="E29" s="78" t="s">
        <v>13</v>
      </c>
      <c r="F29" s="79">
        <v>60</v>
      </c>
      <c r="G29" s="82">
        <f t="shared" si="0"/>
        <v>5975.400000000001</v>
      </c>
      <c r="H29" s="75"/>
      <c r="I29" s="100" t="s">
        <v>123</v>
      </c>
      <c r="J29" s="75"/>
      <c r="K29" s="75"/>
      <c r="L29" s="77" t="s">
        <v>162</v>
      </c>
    </row>
    <row r="30" spans="1:12" s="33" customFormat="1" ht="31.5">
      <c r="A30" s="74">
        <v>23</v>
      </c>
      <c r="B30" s="32" t="s">
        <v>21</v>
      </c>
      <c r="C30" s="78" t="s">
        <v>115</v>
      </c>
      <c r="D30" s="78" t="s">
        <v>27</v>
      </c>
      <c r="E30" s="78" t="s">
        <v>13</v>
      </c>
      <c r="F30" s="79" t="s">
        <v>163</v>
      </c>
      <c r="G30" s="82"/>
      <c r="H30" s="75"/>
      <c r="I30" s="100" t="s">
        <v>123</v>
      </c>
      <c r="J30" s="75"/>
      <c r="K30" s="75"/>
      <c r="L30" s="77" t="s">
        <v>164</v>
      </c>
    </row>
    <row r="31" spans="1:12" s="33" customFormat="1" ht="31.5">
      <c r="A31" s="74">
        <v>24</v>
      </c>
      <c r="B31" s="32" t="s">
        <v>45</v>
      </c>
      <c r="C31" s="78" t="s">
        <v>115</v>
      </c>
      <c r="D31" s="78" t="s">
        <v>27</v>
      </c>
      <c r="E31" s="78" t="s">
        <v>13</v>
      </c>
      <c r="F31" s="79">
        <v>300</v>
      </c>
      <c r="G31" s="82">
        <f t="shared" si="0"/>
        <v>29877</v>
      </c>
      <c r="H31" s="75"/>
      <c r="I31" s="100" t="s">
        <v>123</v>
      </c>
      <c r="J31" s="75"/>
      <c r="K31" s="75"/>
      <c r="L31" s="77" t="s">
        <v>165</v>
      </c>
    </row>
    <row r="32" spans="1:12" s="33" customFormat="1" ht="31.5">
      <c r="A32" s="74">
        <v>25</v>
      </c>
      <c r="B32" s="32" t="s">
        <v>46</v>
      </c>
      <c r="C32" s="78" t="s">
        <v>115</v>
      </c>
      <c r="D32" s="78" t="s">
        <v>27</v>
      </c>
      <c r="E32" s="78" t="s">
        <v>13</v>
      </c>
      <c r="F32" s="79" t="s">
        <v>123</v>
      </c>
      <c r="G32" s="82"/>
      <c r="H32" s="75"/>
      <c r="I32" s="100" t="s">
        <v>123</v>
      </c>
      <c r="J32" s="75"/>
      <c r="K32" s="75"/>
      <c r="L32" s="77" t="s">
        <v>166</v>
      </c>
    </row>
    <row r="33" spans="1:12" s="33" customFormat="1" ht="31.5">
      <c r="A33" s="74">
        <v>26</v>
      </c>
      <c r="B33" s="32" t="s">
        <v>47</v>
      </c>
      <c r="C33" s="78" t="s">
        <v>115</v>
      </c>
      <c r="D33" s="78" t="s">
        <v>27</v>
      </c>
      <c r="E33" s="78" t="s">
        <v>13</v>
      </c>
      <c r="F33" s="79" t="s">
        <v>123</v>
      </c>
      <c r="G33" s="82"/>
      <c r="H33" s="75"/>
      <c r="I33" s="100" t="s">
        <v>123</v>
      </c>
      <c r="J33" s="75"/>
      <c r="K33" s="75"/>
      <c r="L33" s="77" t="s">
        <v>167</v>
      </c>
    </row>
    <row r="34" spans="1:12" s="33" customFormat="1" ht="31.5">
      <c r="A34" s="74">
        <v>28</v>
      </c>
      <c r="B34" s="32" t="s">
        <v>48</v>
      </c>
      <c r="C34" s="78" t="s">
        <v>115</v>
      </c>
      <c r="D34" s="78" t="s">
        <v>27</v>
      </c>
      <c r="E34" s="78" t="s">
        <v>13</v>
      </c>
      <c r="F34" s="79">
        <v>160</v>
      </c>
      <c r="G34" s="82">
        <f t="shared" si="0"/>
        <v>15934.400000000001</v>
      </c>
      <c r="H34" s="75"/>
      <c r="I34" s="100" t="s">
        <v>123</v>
      </c>
      <c r="J34" s="75"/>
      <c r="K34" s="75"/>
      <c r="L34" s="77" t="s">
        <v>32</v>
      </c>
    </row>
    <row r="35" spans="1:12" s="33" customFormat="1" ht="47.25">
      <c r="A35" s="74">
        <v>29</v>
      </c>
      <c r="B35" s="32" t="s">
        <v>24</v>
      </c>
      <c r="C35" s="78" t="s">
        <v>115</v>
      </c>
      <c r="D35" s="78" t="s">
        <v>27</v>
      </c>
      <c r="E35" s="78" t="s">
        <v>13</v>
      </c>
      <c r="F35" s="79">
        <v>220</v>
      </c>
      <c r="G35" s="82">
        <f t="shared" si="0"/>
        <v>21909.8</v>
      </c>
      <c r="H35" s="75"/>
      <c r="I35" s="100" t="s">
        <v>123</v>
      </c>
      <c r="J35" s="75"/>
      <c r="K35" s="75"/>
      <c r="L35" s="77" t="s">
        <v>168</v>
      </c>
    </row>
    <row r="36" spans="1:12" s="33" customFormat="1" ht="31.5">
      <c r="A36" s="74">
        <v>30</v>
      </c>
      <c r="B36" s="32" t="s">
        <v>23</v>
      </c>
      <c r="C36" s="78" t="s">
        <v>115</v>
      </c>
      <c r="D36" s="78" t="s">
        <v>27</v>
      </c>
      <c r="E36" s="78" t="s">
        <v>13</v>
      </c>
      <c r="F36" s="79">
        <v>160</v>
      </c>
      <c r="G36" s="82">
        <f t="shared" si="0"/>
        <v>15934.400000000001</v>
      </c>
      <c r="H36" s="75"/>
      <c r="I36" s="100" t="s">
        <v>123</v>
      </c>
      <c r="J36" s="75"/>
      <c r="K36" s="75"/>
      <c r="L36" s="77" t="s">
        <v>169</v>
      </c>
    </row>
    <row r="37" spans="1:12" s="33" customFormat="1" ht="31.5">
      <c r="A37" s="74">
        <v>31</v>
      </c>
      <c r="B37" s="32" t="s">
        <v>20</v>
      </c>
      <c r="C37" s="78" t="s">
        <v>115</v>
      </c>
      <c r="D37" s="78" t="s">
        <v>27</v>
      </c>
      <c r="E37" s="78" t="s">
        <v>13</v>
      </c>
      <c r="F37" s="79">
        <v>100</v>
      </c>
      <c r="G37" s="82">
        <f t="shared" si="0"/>
        <v>9959</v>
      </c>
      <c r="H37" s="75"/>
      <c r="I37" s="100" t="s">
        <v>123</v>
      </c>
      <c r="J37" s="75"/>
      <c r="K37" s="75"/>
      <c r="L37" s="77" t="s">
        <v>170</v>
      </c>
    </row>
    <row r="38" spans="1:12" s="33" customFormat="1" ht="31.5">
      <c r="A38" s="74">
        <v>32</v>
      </c>
      <c r="B38" s="32" t="s">
        <v>17</v>
      </c>
      <c r="C38" s="78" t="s">
        <v>115</v>
      </c>
      <c r="D38" s="78" t="s">
        <v>27</v>
      </c>
      <c r="E38" s="78" t="s">
        <v>13</v>
      </c>
      <c r="F38" s="79">
        <v>160</v>
      </c>
      <c r="G38" s="82">
        <f t="shared" si="0"/>
        <v>15934.400000000001</v>
      </c>
      <c r="H38" s="75"/>
      <c r="I38" s="100" t="s">
        <v>123</v>
      </c>
      <c r="J38" s="75"/>
      <c r="K38" s="75"/>
      <c r="L38" s="77" t="s">
        <v>126</v>
      </c>
    </row>
    <row r="39" spans="1:12" s="33" customFormat="1" ht="31.5">
      <c r="A39" s="74">
        <v>33</v>
      </c>
      <c r="B39" s="32" t="s">
        <v>18</v>
      </c>
      <c r="C39" s="78" t="s">
        <v>115</v>
      </c>
      <c r="D39" s="78" t="s">
        <v>27</v>
      </c>
      <c r="E39" s="78" t="s">
        <v>13</v>
      </c>
      <c r="F39" s="79">
        <v>80</v>
      </c>
      <c r="G39" s="82">
        <f t="shared" si="0"/>
        <v>7967.200000000001</v>
      </c>
      <c r="H39" s="75"/>
      <c r="I39" s="100" t="s">
        <v>123</v>
      </c>
      <c r="J39" s="75"/>
      <c r="K39" s="75"/>
      <c r="L39" s="77" t="s">
        <v>127</v>
      </c>
    </row>
    <row r="40" spans="1:12" s="33" customFormat="1" ht="31.5">
      <c r="A40" s="74">
        <v>34</v>
      </c>
      <c r="B40" s="32" t="s">
        <v>131</v>
      </c>
      <c r="C40" s="78" t="s">
        <v>115</v>
      </c>
      <c r="D40" s="78" t="s">
        <v>27</v>
      </c>
      <c r="E40" s="78" t="s">
        <v>13</v>
      </c>
      <c r="F40" s="79">
        <v>80</v>
      </c>
      <c r="G40" s="82">
        <f t="shared" si="0"/>
        <v>7967.200000000001</v>
      </c>
      <c r="H40" s="75"/>
      <c r="I40" s="100" t="s">
        <v>123</v>
      </c>
      <c r="J40" s="75"/>
      <c r="K40" s="75"/>
      <c r="L40" s="77" t="s">
        <v>171</v>
      </c>
    </row>
    <row r="41" spans="1:12" s="33" customFormat="1" ht="31.5">
      <c r="A41" s="74">
        <v>35</v>
      </c>
      <c r="B41" s="32" t="s">
        <v>71</v>
      </c>
      <c r="C41" s="78" t="s">
        <v>115</v>
      </c>
      <c r="D41" s="78" t="s">
        <v>27</v>
      </c>
      <c r="E41" s="78" t="s">
        <v>13</v>
      </c>
      <c r="F41" s="79" t="s">
        <v>123</v>
      </c>
      <c r="G41" s="82"/>
      <c r="H41" s="75"/>
      <c r="I41" s="100" t="s">
        <v>123</v>
      </c>
      <c r="J41" s="75"/>
      <c r="K41" s="75"/>
      <c r="L41" s="77" t="s">
        <v>167</v>
      </c>
    </row>
    <row r="42" spans="1:12" s="33" customFormat="1" ht="31.5">
      <c r="A42" s="74">
        <v>36</v>
      </c>
      <c r="B42" s="32" t="s">
        <v>73</v>
      </c>
      <c r="C42" s="78" t="s">
        <v>115</v>
      </c>
      <c r="D42" s="78" t="s">
        <v>27</v>
      </c>
      <c r="E42" s="78" t="s">
        <v>13</v>
      </c>
      <c r="F42" s="79" t="s">
        <v>123</v>
      </c>
      <c r="G42" s="82"/>
      <c r="H42" s="75"/>
      <c r="I42" s="100" t="s">
        <v>123</v>
      </c>
      <c r="J42" s="75"/>
      <c r="K42" s="75"/>
      <c r="L42" s="77" t="s">
        <v>172</v>
      </c>
    </row>
    <row r="43" spans="1:12" s="33" customFormat="1" ht="47.25">
      <c r="A43" s="74">
        <v>37</v>
      </c>
      <c r="B43" s="32" t="s">
        <v>26</v>
      </c>
      <c r="C43" s="78" t="s">
        <v>115</v>
      </c>
      <c r="D43" s="78" t="s">
        <v>27</v>
      </c>
      <c r="E43" s="78" t="s">
        <v>13</v>
      </c>
      <c r="F43" s="79">
        <v>100</v>
      </c>
      <c r="G43" s="82">
        <f>F43*99.59</f>
        <v>9959</v>
      </c>
      <c r="H43" s="75"/>
      <c r="I43" s="100" t="s">
        <v>123</v>
      </c>
      <c r="J43" s="75"/>
      <c r="K43" s="75"/>
      <c r="L43" s="77" t="s">
        <v>173</v>
      </c>
    </row>
    <row r="44" spans="1:12" s="33" customFormat="1" ht="31.5">
      <c r="A44" s="74">
        <v>38</v>
      </c>
      <c r="B44" s="32" t="s">
        <v>25</v>
      </c>
      <c r="C44" s="78" t="s">
        <v>115</v>
      </c>
      <c r="D44" s="78" t="s">
        <v>27</v>
      </c>
      <c r="E44" s="78" t="s">
        <v>13</v>
      </c>
      <c r="F44" s="79" t="s">
        <v>123</v>
      </c>
      <c r="G44" s="82"/>
      <c r="H44" s="75"/>
      <c r="I44" s="100" t="s">
        <v>123</v>
      </c>
      <c r="J44" s="75"/>
      <c r="K44" s="75"/>
      <c r="L44" s="77" t="s">
        <v>174</v>
      </c>
    </row>
    <row r="45" spans="1:12" s="33" customFormat="1" ht="47.25">
      <c r="A45" s="74">
        <v>39</v>
      </c>
      <c r="B45" s="32" t="s">
        <v>136</v>
      </c>
      <c r="C45" s="78" t="s">
        <v>115</v>
      </c>
      <c r="D45" s="78" t="s">
        <v>27</v>
      </c>
      <c r="E45" s="78" t="s">
        <v>13</v>
      </c>
      <c r="F45" s="79">
        <v>100</v>
      </c>
      <c r="G45" s="82">
        <f t="shared" si="0"/>
        <v>9959</v>
      </c>
      <c r="H45" s="75"/>
      <c r="I45" s="100" t="s">
        <v>123</v>
      </c>
      <c r="J45" s="75"/>
      <c r="K45" s="75"/>
      <c r="L45" s="77" t="s">
        <v>175</v>
      </c>
    </row>
    <row r="46" spans="1:12" s="33" customFormat="1" ht="47.25">
      <c r="A46" s="74">
        <v>40</v>
      </c>
      <c r="B46" s="32" t="s">
        <v>128</v>
      </c>
      <c r="C46" s="78" t="s">
        <v>115</v>
      </c>
      <c r="D46" s="78" t="s">
        <v>27</v>
      </c>
      <c r="E46" s="78" t="s">
        <v>13</v>
      </c>
      <c r="F46" s="79">
        <v>160</v>
      </c>
      <c r="G46" s="82">
        <f t="shared" si="0"/>
        <v>15934.400000000001</v>
      </c>
      <c r="H46" s="75"/>
      <c r="I46" s="100" t="s">
        <v>123</v>
      </c>
      <c r="J46" s="75"/>
      <c r="K46" s="75"/>
      <c r="L46" s="77" t="s">
        <v>176</v>
      </c>
    </row>
    <row r="47" spans="1:13" s="36" customFormat="1" ht="31.5">
      <c r="A47" s="74">
        <v>41</v>
      </c>
      <c r="B47" s="32" t="s">
        <v>49</v>
      </c>
      <c r="C47" s="78" t="s">
        <v>115</v>
      </c>
      <c r="D47" s="78" t="s">
        <v>27</v>
      </c>
      <c r="E47" s="78" t="s">
        <v>13</v>
      </c>
      <c r="F47" s="79">
        <v>120</v>
      </c>
      <c r="G47" s="82">
        <f t="shared" si="0"/>
        <v>11950.800000000001</v>
      </c>
      <c r="H47" s="75"/>
      <c r="I47" s="100" t="s">
        <v>123</v>
      </c>
      <c r="J47" s="75"/>
      <c r="K47" s="75"/>
      <c r="L47" s="77" t="s">
        <v>177</v>
      </c>
      <c r="M47" s="33"/>
    </row>
    <row r="48" spans="1:12" s="33" customFormat="1" ht="31.5">
      <c r="A48" s="74">
        <v>42</v>
      </c>
      <c r="B48" s="32" t="s">
        <v>50</v>
      </c>
      <c r="C48" s="78" t="s">
        <v>115</v>
      </c>
      <c r="D48" s="78" t="s">
        <v>27</v>
      </c>
      <c r="E48" s="78" t="s">
        <v>13</v>
      </c>
      <c r="F48" s="79">
        <v>280</v>
      </c>
      <c r="G48" s="82">
        <f t="shared" si="0"/>
        <v>27885.2</v>
      </c>
      <c r="H48" s="75"/>
      <c r="I48" s="100"/>
      <c r="J48" s="75"/>
      <c r="K48" s="75"/>
      <c r="L48" s="77" t="s">
        <v>129</v>
      </c>
    </row>
    <row r="49" spans="1:12" s="33" customFormat="1" ht="31.5">
      <c r="A49" s="74">
        <v>43</v>
      </c>
      <c r="B49" s="32" t="s">
        <v>51</v>
      </c>
      <c r="C49" s="78" t="s">
        <v>115</v>
      </c>
      <c r="D49" s="78" t="s">
        <v>27</v>
      </c>
      <c r="E49" s="78" t="s">
        <v>13</v>
      </c>
      <c r="F49" s="79" t="s">
        <v>123</v>
      </c>
      <c r="G49" s="82"/>
      <c r="H49" s="75"/>
      <c r="I49" s="100" t="s">
        <v>123</v>
      </c>
      <c r="J49" s="75"/>
      <c r="K49" s="75"/>
      <c r="L49" s="77" t="s">
        <v>178</v>
      </c>
    </row>
    <row r="50" spans="1:12" s="33" customFormat="1" ht="31.5">
      <c r="A50" s="74">
        <v>44</v>
      </c>
      <c r="B50" s="32" t="s">
        <v>52</v>
      </c>
      <c r="C50" s="78" t="s">
        <v>115</v>
      </c>
      <c r="D50" s="78" t="s">
        <v>27</v>
      </c>
      <c r="E50" s="78" t="s">
        <v>13</v>
      </c>
      <c r="F50" s="79">
        <v>180</v>
      </c>
      <c r="G50" s="82">
        <f t="shared" si="0"/>
        <v>17926.2</v>
      </c>
      <c r="H50" s="75"/>
      <c r="I50" s="100" t="s">
        <v>123</v>
      </c>
      <c r="J50" s="75" t="s">
        <v>123</v>
      </c>
      <c r="K50" s="75"/>
      <c r="L50" s="77" t="s">
        <v>179</v>
      </c>
    </row>
    <row r="51" spans="1:12" s="33" customFormat="1" ht="31.5">
      <c r="A51" s="74">
        <v>45</v>
      </c>
      <c r="B51" s="32" t="s">
        <v>53</v>
      </c>
      <c r="C51" s="78" t="s">
        <v>115</v>
      </c>
      <c r="D51" s="78" t="s">
        <v>27</v>
      </c>
      <c r="E51" s="78" t="s">
        <v>13</v>
      </c>
      <c r="F51" s="79">
        <v>180</v>
      </c>
      <c r="G51" s="82">
        <f t="shared" si="0"/>
        <v>17926.2</v>
      </c>
      <c r="H51" s="75"/>
      <c r="I51" s="100" t="s">
        <v>123</v>
      </c>
      <c r="J51" s="75"/>
      <c r="K51" s="75"/>
      <c r="L51" s="77" t="s">
        <v>179</v>
      </c>
    </row>
    <row r="52" spans="1:13" s="33" customFormat="1" ht="47.25">
      <c r="A52" s="74">
        <v>46</v>
      </c>
      <c r="B52" s="32" t="s">
        <v>54</v>
      </c>
      <c r="C52" s="78" t="s">
        <v>115</v>
      </c>
      <c r="D52" s="78" t="s">
        <v>27</v>
      </c>
      <c r="E52" s="78" t="s">
        <v>13</v>
      </c>
      <c r="F52" s="79">
        <v>400</v>
      </c>
      <c r="G52" s="82">
        <f t="shared" si="0"/>
        <v>39836</v>
      </c>
      <c r="H52" s="75"/>
      <c r="I52" s="100" t="s">
        <v>123</v>
      </c>
      <c r="J52" s="75"/>
      <c r="K52" s="75"/>
      <c r="L52" s="122" t="s">
        <v>180</v>
      </c>
      <c r="M52" s="36"/>
    </row>
    <row r="53" spans="1:12" s="33" customFormat="1" ht="31.5">
      <c r="A53" s="74">
        <v>47</v>
      </c>
      <c r="B53" s="32" t="s">
        <v>55</v>
      </c>
      <c r="C53" s="78" t="s">
        <v>115</v>
      </c>
      <c r="D53" s="78" t="s">
        <v>27</v>
      </c>
      <c r="E53" s="78" t="s">
        <v>13</v>
      </c>
      <c r="F53" s="79">
        <v>40</v>
      </c>
      <c r="G53" s="82">
        <f t="shared" si="0"/>
        <v>3983.6000000000004</v>
      </c>
      <c r="H53" s="75"/>
      <c r="I53" s="100" t="s">
        <v>123</v>
      </c>
      <c r="J53" s="75"/>
      <c r="K53" s="75"/>
      <c r="L53" s="77" t="s">
        <v>33</v>
      </c>
    </row>
    <row r="54" spans="1:12" s="33" customFormat="1" ht="31.5">
      <c r="A54" s="74">
        <v>48</v>
      </c>
      <c r="B54" s="32" t="s">
        <v>114</v>
      </c>
      <c r="C54" s="78" t="s">
        <v>115</v>
      </c>
      <c r="D54" s="78" t="s">
        <v>27</v>
      </c>
      <c r="E54" s="78" t="s">
        <v>13</v>
      </c>
      <c r="F54" s="79">
        <v>100</v>
      </c>
      <c r="G54" s="82">
        <f t="shared" si="0"/>
        <v>9959</v>
      </c>
      <c r="H54" s="94"/>
      <c r="I54" s="100"/>
      <c r="J54" s="94"/>
      <c r="K54" s="94"/>
      <c r="L54" s="77" t="s">
        <v>181</v>
      </c>
    </row>
    <row r="55" spans="1:12" s="33" customFormat="1" ht="16.5" thickBot="1">
      <c r="A55" s="37"/>
      <c r="B55" s="38"/>
      <c r="C55" s="38"/>
      <c r="D55" s="38"/>
      <c r="E55" s="39" t="s">
        <v>10</v>
      </c>
      <c r="F55" s="60">
        <f>SUM(F8:F54)</f>
        <v>7400</v>
      </c>
      <c r="G55" s="40">
        <f>SUM(G8:G54)</f>
        <v>737028.7199999999</v>
      </c>
      <c r="H55" s="40">
        <v>0</v>
      </c>
      <c r="I55" s="40">
        <f>SUM(I8:I54)</f>
        <v>0</v>
      </c>
      <c r="J55" s="40"/>
      <c r="K55" s="40"/>
      <c r="L55" s="41"/>
    </row>
    <row r="56" spans="1:12" s="33" customFormat="1" ht="15.75">
      <c r="A56" s="34"/>
      <c r="B56" s="34"/>
      <c r="C56" s="34"/>
      <c r="D56" s="85"/>
      <c r="F56" s="86"/>
      <c r="G56" s="30"/>
      <c r="H56" s="30"/>
      <c r="I56" s="34"/>
      <c r="J56" s="34"/>
      <c r="K56" s="34"/>
      <c r="L56" s="34"/>
    </row>
    <row r="57" spans="1:12" s="33" customFormat="1" ht="15.75">
      <c r="A57" s="34"/>
      <c r="B57" s="34"/>
      <c r="C57" s="34"/>
      <c r="D57" s="85"/>
      <c r="E57" s="33" t="s">
        <v>123</v>
      </c>
      <c r="F57" s="86" t="s">
        <v>123</v>
      </c>
      <c r="G57" s="30"/>
      <c r="H57" s="30"/>
      <c r="I57" s="101"/>
      <c r="J57" s="34"/>
      <c r="K57" s="34"/>
      <c r="L57" s="34"/>
    </row>
    <row r="58" spans="1:12" s="33" customFormat="1" ht="15.75">
      <c r="A58" s="34"/>
      <c r="B58" s="35"/>
      <c r="C58" s="34"/>
      <c r="D58" s="34"/>
      <c r="E58" s="34" t="s">
        <v>123</v>
      </c>
      <c r="F58" s="34" t="s">
        <v>123</v>
      </c>
      <c r="G58" s="34"/>
      <c r="H58" s="34"/>
      <c r="I58" s="34"/>
      <c r="J58" s="34"/>
      <c r="K58" s="34"/>
      <c r="L58" s="34"/>
    </row>
    <row r="59" spans="1:12" s="33" customFormat="1" ht="15.75">
      <c r="A59" s="34"/>
      <c r="B59" s="34"/>
      <c r="C59" s="34"/>
      <c r="D59" s="34"/>
      <c r="E59" s="118"/>
      <c r="F59" s="34"/>
      <c r="G59" s="34"/>
      <c r="H59" s="34"/>
      <c r="I59" s="95"/>
      <c r="J59" s="34"/>
      <c r="K59" s="34"/>
      <c r="L59" s="34"/>
    </row>
    <row r="60" spans="1:12" s="33" customFormat="1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s="33" customFormat="1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s="33" customFormat="1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s="33" customFormat="1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s="33" customFormat="1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s="33" customFormat="1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s="33" customFormat="1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s="33" customFormat="1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s="33" customFormat="1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s="33" customFormat="1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s="33" customFormat="1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s="33" customFormat="1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s="33" customFormat="1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s="33" customFormat="1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s="33" customFormat="1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s="33" customFormat="1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s="33" customFormat="1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s="33" customFormat="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s="33" customFormat="1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3" customFormat="1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s="33" customFormat="1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s="33" customFormat="1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s="33" customFormat="1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s="33" customFormat="1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s="33" customFormat="1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s="33" customFormat="1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s="33" customFormat="1" ht="15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s="33" customFormat="1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3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3"/>
    </row>
    <row r="89" spans="1:13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3"/>
    </row>
    <row r="90" spans="1:13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3"/>
    </row>
    <row r="91" spans="1:13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3"/>
    </row>
    <row r="92" spans="1:13" ht="15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3"/>
    </row>
    <row r="93" spans="1:12" ht="15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5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5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5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</sheetData>
  <sheetProtection/>
  <mergeCells count="11">
    <mergeCell ref="B6:B7"/>
    <mergeCell ref="C6:C7"/>
    <mergeCell ref="A2:L2"/>
    <mergeCell ref="A3:L3"/>
    <mergeCell ref="A4:L4"/>
    <mergeCell ref="L6:L7"/>
    <mergeCell ref="E6:E7"/>
    <mergeCell ref="F6:F7"/>
    <mergeCell ref="G6:K6"/>
    <mergeCell ref="A6:A7"/>
    <mergeCell ref="D6:D7"/>
  </mergeCells>
  <printOptions/>
  <pageMargins left="0.3937007874015748" right="0.1968503937007874" top="0.5905511811023623" bottom="0.3937007874015748" header="0.5118110236220472" footer="0.5118110236220472"/>
  <pageSetup fitToHeight="5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21">
    <tabColor rgb="FFFF0000"/>
  </sheetPr>
  <dimension ref="A1:M24"/>
  <sheetViews>
    <sheetView zoomScale="60" zoomScaleNormal="60" zoomScalePageLayoutView="0" workbookViewId="0" topLeftCell="A1">
      <selection activeCell="H12" sqref="H12"/>
    </sheetView>
  </sheetViews>
  <sheetFormatPr defaultColWidth="9.00390625" defaultRowHeight="12.75"/>
  <cols>
    <col min="1" max="1" width="6.00390625" style="3" customWidth="1"/>
    <col min="2" max="2" width="30.00390625" style="3" customWidth="1"/>
    <col min="3" max="3" width="21.375" style="3" customWidth="1"/>
    <col min="4" max="4" width="16.625" style="3" customWidth="1"/>
    <col min="5" max="5" width="18.375" style="3" customWidth="1"/>
    <col min="6" max="6" width="8.375" style="3" customWidth="1"/>
    <col min="7" max="7" width="15.125" style="3" customWidth="1"/>
    <col min="8" max="8" width="13.00390625" style="3" customWidth="1"/>
    <col min="9" max="9" width="10.125" style="3" customWidth="1"/>
    <col min="10" max="10" width="13.25390625" style="3" customWidth="1"/>
    <col min="11" max="11" width="24.00390625" style="3" customWidth="1"/>
    <col min="12" max="12" width="23.875" style="3" customWidth="1"/>
  </cols>
  <sheetData>
    <row r="1" ht="15.75">
      <c r="L1" s="11"/>
    </row>
    <row r="2" spans="1:12" s="18" customFormat="1" ht="18.75">
      <c r="A2" s="155" t="s">
        <v>134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s="18" customFormat="1" ht="18.75">
      <c r="A3" s="155" t="s">
        <v>212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8" customFormat="1" ht="18.75">
      <c r="A4" s="155" t="s">
        <v>211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18" customFormat="1" ht="18.75">
      <c r="A5" s="155" t="s">
        <v>182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9.5" thickBo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20"/>
    </row>
    <row r="7" spans="1:12" ht="74.25" customHeight="1">
      <c r="A7" s="163" t="s">
        <v>0</v>
      </c>
      <c r="B7" s="164" t="s">
        <v>1</v>
      </c>
      <c r="C7" s="165" t="s">
        <v>119</v>
      </c>
      <c r="D7" s="165" t="s">
        <v>2</v>
      </c>
      <c r="E7" s="165" t="s">
        <v>3</v>
      </c>
      <c r="F7" s="165" t="s">
        <v>11</v>
      </c>
      <c r="G7" s="164" t="s">
        <v>145</v>
      </c>
      <c r="H7" s="164"/>
      <c r="I7" s="164"/>
      <c r="J7" s="164"/>
      <c r="K7" s="164"/>
      <c r="L7" s="166" t="s">
        <v>9</v>
      </c>
    </row>
    <row r="8" spans="1:12" ht="15.75">
      <c r="A8" s="148"/>
      <c r="B8" s="150"/>
      <c r="C8" s="146"/>
      <c r="D8" s="146"/>
      <c r="E8" s="146"/>
      <c r="F8" s="146"/>
      <c r="G8" s="63" t="s">
        <v>4</v>
      </c>
      <c r="H8" s="63" t="s">
        <v>5</v>
      </c>
      <c r="I8" s="128" t="s">
        <v>6</v>
      </c>
      <c r="J8" s="63" t="s">
        <v>7</v>
      </c>
      <c r="K8" s="63" t="s">
        <v>8</v>
      </c>
      <c r="L8" s="167"/>
    </row>
    <row r="9" spans="1:12" ht="47.25">
      <c r="A9" s="65">
        <v>1</v>
      </c>
      <c r="B9" s="32" t="s">
        <v>124</v>
      </c>
      <c r="C9" s="50" t="s">
        <v>65</v>
      </c>
      <c r="D9" s="50" t="s">
        <v>27</v>
      </c>
      <c r="E9" s="7" t="s">
        <v>13</v>
      </c>
      <c r="F9" s="50">
        <v>1</v>
      </c>
      <c r="G9" s="63"/>
      <c r="H9" s="52">
        <v>6794.59</v>
      </c>
      <c r="I9" s="129" t="s">
        <v>123</v>
      </c>
      <c r="J9" s="106"/>
      <c r="K9" s="63"/>
      <c r="L9" s="50" t="s">
        <v>183</v>
      </c>
    </row>
    <row r="10" spans="1:12" ht="47.25">
      <c r="A10" s="65">
        <v>2</v>
      </c>
      <c r="B10" s="32" t="s">
        <v>74</v>
      </c>
      <c r="C10" s="50" t="s">
        <v>65</v>
      </c>
      <c r="D10" s="50" t="s">
        <v>27</v>
      </c>
      <c r="E10" s="7" t="s">
        <v>13</v>
      </c>
      <c r="F10" s="50">
        <v>1</v>
      </c>
      <c r="G10" s="63"/>
      <c r="H10" s="52">
        <v>6794.59</v>
      </c>
      <c r="I10" s="52" t="s">
        <v>123</v>
      </c>
      <c r="J10" s="106"/>
      <c r="K10" s="63"/>
      <c r="L10" s="50" t="s">
        <v>184</v>
      </c>
    </row>
    <row r="11" spans="1:12" ht="47.25">
      <c r="A11" s="65">
        <v>3</v>
      </c>
      <c r="B11" s="61" t="s">
        <v>77</v>
      </c>
      <c r="C11" s="50" t="s">
        <v>65</v>
      </c>
      <c r="D11" s="50" t="s">
        <v>27</v>
      </c>
      <c r="E11" s="7" t="s">
        <v>13</v>
      </c>
      <c r="F11" s="50">
        <v>3</v>
      </c>
      <c r="G11" s="63"/>
      <c r="H11" s="52">
        <v>20383.71</v>
      </c>
      <c r="I11" s="52" t="s">
        <v>123</v>
      </c>
      <c r="J11" s="106"/>
      <c r="K11" s="63"/>
      <c r="L11" s="50" t="s">
        <v>185</v>
      </c>
    </row>
    <row r="12" spans="1:12" ht="15.75">
      <c r="A12" s="50"/>
      <c r="B12" s="110" t="s">
        <v>138</v>
      </c>
      <c r="C12" s="110"/>
      <c r="D12" s="130"/>
      <c r="E12" s="76"/>
      <c r="F12" s="106"/>
      <c r="G12" s="131"/>
      <c r="H12" s="143">
        <v>33972.89</v>
      </c>
      <c r="I12" s="132">
        <f>SUM(I9:I11)</f>
        <v>0</v>
      </c>
      <c r="J12" s="132"/>
      <c r="K12" s="132"/>
      <c r="L12" s="110"/>
    </row>
    <row r="13" spans="1:12" ht="15.75">
      <c r="A13" s="64"/>
      <c r="B13" s="13"/>
      <c r="C13" s="13"/>
      <c r="D13" s="85"/>
      <c r="E13" s="33"/>
      <c r="F13" s="86"/>
      <c r="G13" s="30"/>
      <c r="H13" s="14"/>
      <c r="I13" s="14"/>
      <c r="J13" s="14"/>
      <c r="K13" s="14"/>
      <c r="L13" s="13"/>
    </row>
    <row r="14" spans="1:12" ht="15.75">
      <c r="A14" s="6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64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</row>
    <row r="16" spans="1:13" s="1" customFormat="1" ht="15.75">
      <c r="A16" s="6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/>
    </row>
    <row r="17" spans="1:13" ht="15.75">
      <c r="A17" s="64"/>
      <c r="B17" s="5"/>
      <c r="M17" s="1"/>
    </row>
    <row r="18" ht="15.75">
      <c r="A18" s="64"/>
    </row>
    <row r="19" ht="15.75">
      <c r="A19" s="13"/>
    </row>
    <row r="20" ht="15.75">
      <c r="A20" s="13"/>
    </row>
    <row r="21" ht="15.75">
      <c r="A21" s="13"/>
    </row>
    <row r="22" ht="15.75">
      <c r="A22" s="11"/>
    </row>
    <row r="23" ht="15.75">
      <c r="A23" s="11"/>
    </row>
    <row r="24" ht="15.75">
      <c r="A24" s="11"/>
    </row>
  </sheetData>
  <sheetProtection/>
  <mergeCells count="13">
    <mergeCell ref="A3:M3"/>
    <mergeCell ref="A2:L2"/>
    <mergeCell ref="G7:K7"/>
    <mergeCell ref="L7:L8"/>
    <mergeCell ref="E7:E8"/>
    <mergeCell ref="F7:F8"/>
    <mergeCell ref="A4:M4"/>
    <mergeCell ref="A6:L6"/>
    <mergeCell ref="A5:M5"/>
    <mergeCell ref="A7:A8"/>
    <mergeCell ref="B7:B8"/>
    <mergeCell ref="C7:C8"/>
    <mergeCell ref="D7:D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6">
    <tabColor rgb="FFFF0000"/>
  </sheetPr>
  <dimension ref="A1:S27"/>
  <sheetViews>
    <sheetView zoomScale="60" zoomScaleNormal="60" zoomScalePageLayoutView="0" workbookViewId="0" topLeftCell="A18">
      <selection activeCell="L25" sqref="L25"/>
    </sheetView>
  </sheetViews>
  <sheetFormatPr defaultColWidth="9.00390625" defaultRowHeight="12.75"/>
  <cols>
    <col min="1" max="1" width="5.375" style="3" customWidth="1"/>
    <col min="2" max="2" width="29.875" style="3" customWidth="1"/>
    <col min="3" max="3" width="19.00390625" style="3" customWidth="1"/>
    <col min="4" max="4" width="16.75390625" style="3" customWidth="1"/>
    <col min="5" max="5" width="19.625" style="3" customWidth="1"/>
    <col min="6" max="6" width="8.375" style="3" customWidth="1"/>
    <col min="7" max="7" width="14.625" style="3" customWidth="1"/>
    <col min="8" max="8" width="7.875" style="3" customWidth="1"/>
    <col min="9" max="9" width="16.875" style="3" customWidth="1"/>
    <col min="10" max="10" width="14.625" style="3" bestFit="1" customWidth="1"/>
    <col min="11" max="11" width="14.875" style="3" customWidth="1"/>
    <col min="12" max="12" width="31.25390625" style="3" customWidth="1"/>
    <col min="14" max="14" width="46.25390625" style="0" customWidth="1"/>
  </cols>
  <sheetData>
    <row r="1" spans="1:13" ht="12.75" hidden="1">
      <c r="A1" s="151" t="s">
        <v>104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87" t="s">
        <v>112</v>
      </c>
      <c r="M1" s="88"/>
    </row>
    <row r="2" spans="1:13" ht="18.75" customHeight="1" hidden="1">
      <c r="A2" s="151" t="s">
        <v>106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8"/>
      <c r="M2" s="88"/>
    </row>
    <row r="3" spans="1:13" ht="15" customHeight="1" hidden="1">
      <c r="A3" s="151" t="s">
        <v>110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88"/>
      <c r="M3" s="88"/>
    </row>
    <row r="4" spans="1:13" ht="15" customHeight="1" hidden="1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88"/>
      <c r="M4" s="88"/>
    </row>
    <row r="5" spans="1:13" ht="15" hidden="1">
      <c r="A5" s="152" t="s">
        <v>111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88"/>
      <c r="M5" s="88"/>
    </row>
    <row r="6" ht="18.75">
      <c r="L6" s="123"/>
    </row>
    <row r="7" spans="1:12" s="18" customFormat="1" ht="18.75">
      <c r="A7" s="155" t="s">
        <v>139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s="18" customFormat="1" ht="18.75">
      <c r="A8" s="155" t="s">
        <v>56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s="18" customFormat="1" ht="18.75">
      <c r="A9" s="155" t="s">
        <v>186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9" s="18" customFormat="1" ht="19.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11"/>
      <c r="O10" s="111"/>
      <c r="P10" s="111"/>
      <c r="Q10" s="111"/>
      <c r="R10" s="111"/>
      <c r="S10" s="111"/>
    </row>
    <row r="11" spans="1:19" s="42" customFormat="1" ht="26.25" customHeight="1">
      <c r="A11" s="146" t="s">
        <v>0</v>
      </c>
      <c r="B11" s="150" t="s">
        <v>1</v>
      </c>
      <c r="C11" s="146" t="s">
        <v>119</v>
      </c>
      <c r="D11" s="146" t="s">
        <v>2</v>
      </c>
      <c r="E11" s="146" t="s">
        <v>3</v>
      </c>
      <c r="F11" s="146" t="s">
        <v>14</v>
      </c>
      <c r="G11" s="150" t="s">
        <v>145</v>
      </c>
      <c r="H11" s="150"/>
      <c r="I11" s="150"/>
      <c r="J11" s="150"/>
      <c r="K11" s="150"/>
      <c r="L11" s="156" t="s">
        <v>9</v>
      </c>
      <c r="N11" s="112"/>
      <c r="O11" s="112"/>
      <c r="P11" s="112"/>
      <c r="Q11" s="112"/>
      <c r="R11" s="112"/>
      <c r="S11" s="112"/>
    </row>
    <row r="12" spans="1:19" s="42" customFormat="1" ht="21.75" customHeight="1">
      <c r="A12" s="146"/>
      <c r="B12" s="150"/>
      <c r="C12" s="146"/>
      <c r="D12" s="146"/>
      <c r="E12" s="146"/>
      <c r="F12" s="146"/>
      <c r="G12" s="63" t="s">
        <v>4</v>
      </c>
      <c r="H12" s="63" t="s">
        <v>5</v>
      </c>
      <c r="I12" s="63" t="s">
        <v>6</v>
      </c>
      <c r="J12" s="63" t="s">
        <v>7</v>
      </c>
      <c r="K12" s="63" t="s">
        <v>8</v>
      </c>
      <c r="L12" s="157"/>
      <c r="N12" s="112"/>
      <c r="O12" s="112"/>
      <c r="P12" s="112"/>
      <c r="Q12" s="112"/>
      <c r="R12" s="112"/>
      <c r="S12" s="112"/>
    </row>
    <row r="13" spans="1:19" s="73" customFormat="1" ht="31.5">
      <c r="A13" s="62">
        <v>1</v>
      </c>
      <c r="B13" s="137" t="s">
        <v>124</v>
      </c>
      <c r="C13" s="62" t="s">
        <v>68</v>
      </c>
      <c r="D13" s="62" t="s">
        <v>27</v>
      </c>
      <c r="E13" s="62" t="s">
        <v>69</v>
      </c>
      <c r="F13" s="62">
        <v>1</v>
      </c>
      <c r="G13" s="94" t="s">
        <v>123</v>
      </c>
      <c r="H13" s="138"/>
      <c r="I13" s="94" t="s">
        <v>123</v>
      </c>
      <c r="J13" s="94">
        <v>88985.72</v>
      </c>
      <c r="K13" s="138"/>
      <c r="L13" s="72" t="s">
        <v>196</v>
      </c>
      <c r="N13" s="113"/>
      <c r="O13" s="113"/>
      <c r="P13" s="113"/>
      <c r="Q13" s="113"/>
      <c r="R13" s="113"/>
      <c r="S13" s="113"/>
    </row>
    <row r="14" spans="1:19" s="73" customFormat="1" ht="47.25">
      <c r="A14" s="62">
        <v>2</v>
      </c>
      <c r="B14" s="137" t="s">
        <v>66</v>
      </c>
      <c r="C14" s="62" t="s">
        <v>68</v>
      </c>
      <c r="D14" s="62" t="s">
        <v>27</v>
      </c>
      <c r="E14" s="62" t="s">
        <v>69</v>
      </c>
      <c r="F14" s="62">
        <v>1</v>
      </c>
      <c r="G14" s="94" t="s">
        <v>163</v>
      </c>
      <c r="H14" s="138"/>
      <c r="I14" s="94" t="s">
        <v>123</v>
      </c>
      <c r="J14" s="94">
        <v>700000</v>
      </c>
      <c r="K14" s="138"/>
      <c r="L14" s="72" t="s">
        <v>197</v>
      </c>
      <c r="N14" s="113"/>
      <c r="O14" s="113"/>
      <c r="P14" s="113"/>
      <c r="Q14" s="113"/>
      <c r="R14" s="113"/>
      <c r="S14" s="113"/>
    </row>
    <row r="15" spans="1:19" s="73" customFormat="1" ht="78.75">
      <c r="A15" s="62">
        <v>3</v>
      </c>
      <c r="B15" s="137" t="s">
        <v>67</v>
      </c>
      <c r="C15" s="62" t="s">
        <v>68</v>
      </c>
      <c r="D15" s="62" t="s">
        <v>27</v>
      </c>
      <c r="E15" s="62" t="s">
        <v>69</v>
      </c>
      <c r="F15" s="62">
        <v>1</v>
      </c>
      <c r="G15" s="94" t="s">
        <v>123</v>
      </c>
      <c r="H15" s="138"/>
      <c r="I15" s="94" t="s">
        <v>123</v>
      </c>
      <c r="J15" s="94">
        <v>1147000</v>
      </c>
      <c r="K15" s="138"/>
      <c r="L15" s="72" t="s">
        <v>187</v>
      </c>
      <c r="N15" s="168"/>
      <c r="O15" s="168"/>
      <c r="P15" s="168"/>
      <c r="Q15" s="168"/>
      <c r="R15" s="113"/>
      <c r="S15" s="113"/>
    </row>
    <row r="16" spans="1:19" s="73" customFormat="1" ht="78.75">
      <c r="A16" s="62">
        <v>4</v>
      </c>
      <c r="B16" s="137" t="s">
        <v>113</v>
      </c>
      <c r="C16" s="62" t="s">
        <v>68</v>
      </c>
      <c r="D16" s="62" t="s">
        <v>27</v>
      </c>
      <c r="E16" s="62" t="s">
        <v>69</v>
      </c>
      <c r="F16" s="62">
        <v>1</v>
      </c>
      <c r="G16" s="94" t="s">
        <v>123</v>
      </c>
      <c r="H16" s="138"/>
      <c r="I16" s="94" t="s">
        <v>123</v>
      </c>
      <c r="J16" s="94">
        <v>1120000</v>
      </c>
      <c r="K16" s="138"/>
      <c r="L16" s="72" t="s">
        <v>188</v>
      </c>
      <c r="N16" s="113"/>
      <c r="O16" s="113"/>
      <c r="P16" s="113"/>
      <c r="Q16" s="113"/>
      <c r="R16" s="113"/>
      <c r="S16" s="113"/>
    </row>
    <row r="17" spans="1:19" s="73" customFormat="1" ht="31.5">
      <c r="A17" s="62">
        <v>5</v>
      </c>
      <c r="B17" s="137" t="s">
        <v>42</v>
      </c>
      <c r="C17" s="62" t="s">
        <v>68</v>
      </c>
      <c r="D17" s="62" t="s">
        <v>27</v>
      </c>
      <c r="E17" s="62" t="s">
        <v>69</v>
      </c>
      <c r="F17" s="62">
        <v>1</v>
      </c>
      <c r="G17" s="94" t="s">
        <v>123</v>
      </c>
      <c r="H17" s="138"/>
      <c r="I17" s="94" t="s">
        <v>123</v>
      </c>
      <c r="J17" s="94">
        <v>4985.72</v>
      </c>
      <c r="K17" s="138"/>
      <c r="L17" s="72" t="s">
        <v>130</v>
      </c>
      <c r="N17" s="113"/>
      <c r="O17" s="113"/>
      <c r="P17" s="113"/>
      <c r="Q17" s="113"/>
      <c r="R17" s="113"/>
      <c r="S17" s="113"/>
    </row>
    <row r="18" spans="1:19" s="73" customFormat="1" ht="31.5">
      <c r="A18" s="62">
        <v>6</v>
      </c>
      <c r="B18" s="137" t="s">
        <v>16</v>
      </c>
      <c r="C18" s="62" t="s">
        <v>68</v>
      </c>
      <c r="D18" s="62" t="s">
        <v>27</v>
      </c>
      <c r="E18" s="62" t="s">
        <v>69</v>
      </c>
      <c r="F18" s="62">
        <v>2</v>
      </c>
      <c r="G18" s="94" t="s">
        <v>123</v>
      </c>
      <c r="H18" s="100"/>
      <c r="I18" s="94" t="s">
        <v>123</v>
      </c>
      <c r="J18" s="94">
        <v>1250000</v>
      </c>
      <c r="K18" s="100"/>
      <c r="L18" s="72" t="s">
        <v>198</v>
      </c>
      <c r="N18" s="113"/>
      <c r="O18" s="113"/>
      <c r="P18" s="113"/>
      <c r="Q18" s="113"/>
      <c r="R18" s="113"/>
      <c r="S18" s="113"/>
    </row>
    <row r="19" spans="1:19" s="73" customFormat="1" ht="31.5">
      <c r="A19" s="62">
        <v>7</v>
      </c>
      <c r="B19" s="137" t="s">
        <v>44</v>
      </c>
      <c r="C19" s="62" t="s">
        <v>68</v>
      </c>
      <c r="D19" s="62" t="s">
        <v>27</v>
      </c>
      <c r="E19" s="62" t="s">
        <v>69</v>
      </c>
      <c r="F19" s="62">
        <v>1</v>
      </c>
      <c r="G19" s="94" t="s">
        <v>123</v>
      </c>
      <c r="H19" s="138"/>
      <c r="I19" s="94" t="s">
        <v>123</v>
      </c>
      <c r="J19" s="94">
        <v>4985.72</v>
      </c>
      <c r="K19" s="138"/>
      <c r="L19" s="72" t="s">
        <v>189</v>
      </c>
      <c r="N19" s="113"/>
      <c r="O19" s="113"/>
      <c r="P19" s="113"/>
      <c r="Q19" s="113"/>
      <c r="R19" s="113"/>
      <c r="S19" s="113"/>
    </row>
    <row r="20" spans="1:19" s="73" customFormat="1" ht="78.75">
      <c r="A20" s="62">
        <v>8</v>
      </c>
      <c r="B20" s="137" t="s">
        <v>199</v>
      </c>
      <c r="C20" s="62" t="s">
        <v>68</v>
      </c>
      <c r="D20" s="62" t="s">
        <v>27</v>
      </c>
      <c r="E20" s="62" t="s">
        <v>69</v>
      </c>
      <c r="F20" s="62">
        <v>1</v>
      </c>
      <c r="G20" s="94"/>
      <c r="H20" s="138"/>
      <c r="I20" s="94"/>
      <c r="J20" s="94">
        <v>1200000</v>
      </c>
      <c r="K20" s="138"/>
      <c r="L20" s="72" t="s">
        <v>187</v>
      </c>
      <c r="N20" s="113"/>
      <c r="O20" s="113"/>
      <c r="P20" s="113"/>
      <c r="Q20" s="113"/>
      <c r="R20" s="113"/>
      <c r="S20" s="113"/>
    </row>
    <row r="21" spans="1:19" s="73" customFormat="1" ht="78.75">
      <c r="A21" s="62">
        <v>9</v>
      </c>
      <c r="B21" s="137" t="s">
        <v>18</v>
      </c>
      <c r="C21" s="62" t="s">
        <v>68</v>
      </c>
      <c r="D21" s="62" t="s">
        <v>27</v>
      </c>
      <c r="E21" s="62" t="s">
        <v>69</v>
      </c>
      <c r="F21" s="62">
        <v>1</v>
      </c>
      <c r="G21" s="139" t="s">
        <v>123</v>
      </c>
      <c r="H21" s="138"/>
      <c r="I21" s="139" t="s">
        <v>123</v>
      </c>
      <c r="J21" s="94">
        <v>1000000</v>
      </c>
      <c r="K21" s="138"/>
      <c r="L21" s="72" t="s">
        <v>188</v>
      </c>
      <c r="N21" s="113"/>
      <c r="O21" s="113"/>
      <c r="P21" s="113"/>
      <c r="Q21" s="113"/>
      <c r="R21" s="113"/>
      <c r="S21" s="113"/>
    </row>
    <row r="22" spans="1:19" s="73" customFormat="1" ht="47.25">
      <c r="A22" s="62">
        <v>10</v>
      </c>
      <c r="B22" s="140" t="s">
        <v>201</v>
      </c>
      <c r="C22" s="62" t="s">
        <v>68</v>
      </c>
      <c r="D22" s="62" t="s">
        <v>202</v>
      </c>
      <c r="E22" s="62" t="s">
        <v>69</v>
      </c>
      <c r="F22" s="62">
        <v>13</v>
      </c>
      <c r="G22" s="139"/>
      <c r="H22" s="138"/>
      <c r="I22" s="139"/>
      <c r="J22" s="94">
        <v>469540.04</v>
      </c>
      <c r="K22" s="138"/>
      <c r="L22" s="134" t="s">
        <v>218</v>
      </c>
      <c r="N22" s="113"/>
      <c r="O22" s="113"/>
      <c r="P22" s="113"/>
      <c r="Q22" s="113"/>
      <c r="R22" s="113"/>
      <c r="S22" s="113"/>
    </row>
    <row r="23" spans="1:19" ht="16.5" thickBot="1">
      <c r="A23" s="135"/>
      <c r="B23" s="31"/>
      <c r="C23" s="31"/>
      <c r="D23" s="31"/>
      <c r="E23" s="43" t="s">
        <v>10</v>
      </c>
      <c r="F23" s="51">
        <v>23</v>
      </c>
      <c r="G23" s="136" t="s">
        <v>123</v>
      </c>
      <c r="H23" s="136">
        <f>SUM(H13:H21)</f>
        <v>0</v>
      </c>
      <c r="I23" s="136">
        <f>SUM(I13:I21)</f>
        <v>0</v>
      </c>
      <c r="J23" s="136">
        <f>SUM(J13:J22)</f>
        <v>6985497.199999999</v>
      </c>
      <c r="K23" s="136">
        <v>0</v>
      </c>
      <c r="L23" s="17"/>
      <c r="N23" s="90"/>
      <c r="O23" s="90"/>
      <c r="P23" s="90"/>
      <c r="Q23" s="90"/>
      <c r="R23" s="90"/>
      <c r="S23" s="90"/>
    </row>
    <row r="24" spans="1:19" ht="15.75">
      <c r="A24" s="11"/>
      <c r="B24" s="11"/>
      <c r="C24" s="11"/>
      <c r="D24" s="85"/>
      <c r="E24" s="86"/>
      <c r="F24" s="86"/>
      <c r="G24" s="30"/>
      <c r="H24" s="11"/>
      <c r="I24" s="11"/>
      <c r="J24" s="11"/>
      <c r="K24" s="11"/>
      <c r="L24" s="11"/>
      <c r="N24" s="90"/>
      <c r="O24" s="90"/>
      <c r="P24" s="90"/>
      <c r="Q24" s="90"/>
      <c r="R24" s="90"/>
      <c r="S24" s="90"/>
    </row>
    <row r="25" spans="1:19" ht="54.75" customHeight="1">
      <c r="A25" s="11"/>
      <c r="B25" s="11"/>
      <c r="C25" s="11"/>
      <c r="D25" s="85"/>
      <c r="E25" s="86"/>
      <c r="F25" s="86"/>
      <c r="G25" s="30"/>
      <c r="H25" s="11"/>
      <c r="I25" s="11"/>
      <c r="J25" s="11"/>
      <c r="K25" s="11"/>
      <c r="L25" s="11"/>
      <c r="N25" s="114"/>
      <c r="O25" s="90"/>
      <c r="P25" s="90"/>
      <c r="Q25" s="90"/>
      <c r="R25" s="90"/>
      <c r="S25" s="90"/>
    </row>
    <row r="26" spans="1:12" ht="15.75">
      <c r="A26" s="11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ht="18.75">
      <c r="I27" s="15"/>
    </row>
  </sheetData>
  <sheetProtection/>
  <mergeCells count="17">
    <mergeCell ref="N15:Q15"/>
    <mergeCell ref="A1:K1"/>
    <mergeCell ref="A2:K2"/>
    <mergeCell ref="A3:K3"/>
    <mergeCell ref="A4:K4"/>
    <mergeCell ref="A5:K5"/>
    <mergeCell ref="G11:K11"/>
    <mergeCell ref="A7:L7"/>
    <mergeCell ref="A8:L8"/>
    <mergeCell ref="A9:L9"/>
    <mergeCell ref="L11:L12"/>
    <mergeCell ref="A11:A12"/>
    <mergeCell ref="B11:B12"/>
    <mergeCell ref="C11:C12"/>
    <mergeCell ref="D11:D12"/>
    <mergeCell ref="E11:E12"/>
    <mergeCell ref="F11:F12"/>
  </mergeCells>
  <printOptions/>
  <pageMargins left="0.3937007874015748" right="0.1968503937007874" top="0.5905511811023623" bottom="0.1968503937007874" header="0.5118110236220472" footer="0.5118110236220472"/>
  <pageSetup fitToHeight="5" horizontalDpi="300" verticalDpi="300" orientation="landscape" paperSize="9" scale="70" r:id="rId1"/>
  <rowBreaks count="1" manualBreakCount="1">
    <brk id="3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2"/>
  <sheetViews>
    <sheetView tabSelected="1" zoomScale="81" zoomScaleNormal="81" zoomScalePageLayoutView="0" workbookViewId="0" topLeftCell="A34">
      <selection activeCell="D8" sqref="D8"/>
    </sheetView>
  </sheetViews>
  <sheetFormatPr defaultColWidth="9.00390625" defaultRowHeight="12.75"/>
  <cols>
    <col min="2" max="2" width="29.125" style="0" customWidth="1"/>
    <col min="3" max="3" width="26.75390625" style="0" customWidth="1"/>
    <col min="4" max="4" width="13.375" style="0" customWidth="1"/>
    <col min="5" max="5" width="13.625" style="0" customWidth="1"/>
    <col min="6" max="6" width="11.875" style="49" customWidth="1"/>
    <col min="7" max="7" width="13.00390625" style="0" customWidth="1"/>
    <col min="8" max="8" width="12.875" style="0" customWidth="1"/>
    <col min="9" max="10" width="13.625" style="0" customWidth="1"/>
    <col min="11" max="11" width="14.25390625" style="0" customWidth="1"/>
    <col min="12" max="12" width="36.00390625" style="0" customWidth="1"/>
  </cols>
  <sheetData>
    <row r="1" spans="1:12" ht="15.75">
      <c r="A1" s="3"/>
      <c r="B1" s="3"/>
      <c r="C1" s="3"/>
      <c r="D1" s="3"/>
      <c r="E1" s="3"/>
      <c r="F1" s="70"/>
      <c r="G1" s="3"/>
      <c r="H1" s="3"/>
      <c r="I1" s="3"/>
      <c r="J1" s="3"/>
      <c r="K1" s="3"/>
      <c r="L1" s="11"/>
    </row>
    <row r="2" spans="1:13" ht="18.75">
      <c r="A2" s="155" t="s">
        <v>214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8"/>
    </row>
    <row r="3" spans="1:13" ht="18.75">
      <c r="A3" s="155" t="s">
        <v>213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8.75">
      <c r="A4" s="155" t="s">
        <v>182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9.5" thickBo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20"/>
    </row>
    <row r="6" spans="1:12" ht="15.75">
      <c r="A6" s="163" t="s">
        <v>0</v>
      </c>
      <c r="B6" s="164" t="s">
        <v>1</v>
      </c>
      <c r="C6" s="165" t="s">
        <v>119</v>
      </c>
      <c r="D6" s="165" t="s">
        <v>2</v>
      </c>
      <c r="E6" s="165" t="s">
        <v>3</v>
      </c>
      <c r="F6" s="176" t="s">
        <v>99</v>
      </c>
      <c r="G6" s="164" t="s">
        <v>145</v>
      </c>
      <c r="H6" s="164"/>
      <c r="I6" s="164"/>
      <c r="J6" s="164"/>
      <c r="K6" s="164"/>
      <c r="L6" s="166" t="s">
        <v>9</v>
      </c>
    </row>
    <row r="7" spans="1:12" ht="15.75">
      <c r="A7" s="148"/>
      <c r="B7" s="150"/>
      <c r="C7" s="146"/>
      <c r="D7" s="146"/>
      <c r="E7" s="146"/>
      <c r="F7" s="177"/>
      <c r="G7" s="63" t="s">
        <v>4</v>
      </c>
      <c r="H7" s="63" t="s">
        <v>5</v>
      </c>
      <c r="I7" s="63" t="s">
        <v>6</v>
      </c>
      <c r="J7" s="63" t="s">
        <v>7</v>
      </c>
      <c r="K7" s="63" t="s">
        <v>8</v>
      </c>
      <c r="L7" s="175"/>
    </row>
    <row r="8" spans="1:12" ht="51">
      <c r="A8" s="65">
        <v>1</v>
      </c>
      <c r="B8" s="32" t="s">
        <v>80</v>
      </c>
      <c r="C8" s="50" t="s">
        <v>83</v>
      </c>
      <c r="D8" s="69" t="s">
        <v>98</v>
      </c>
      <c r="E8" s="7" t="s">
        <v>13</v>
      </c>
      <c r="F8" s="71">
        <v>170</v>
      </c>
      <c r="G8" s="169" t="s">
        <v>123</v>
      </c>
      <c r="H8" s="169" t="s">
        <v>200</v>
      </c>
      <c r="I8" s="169">
        <v>240133.5</v>
      </c>
      <c r="J8" s="169">
        <v>257612.46</v>
      </c>
      <c r="K8" s="172">
        <v>144120.72</v>
      </c>
      <c r="L8" s="115"/>
    </row>
    <row r="9" spans="1:12" ht="51">
      <c r="A9" s="65">
        <v>2</v>
      </c>
      <c r="B9" s="32" t="s">
        <v>15</v>
      </c>
      <c r="C9" s="50" t="s">
        <v>83</v>
      </c>
      <c r="D9" s="69" t="s">
        <v>98</v>
      </c>
      <c r="E9" s="7" t="s">
        <v>13</v>
      </c>
      <c r="F9" s="71">
        <v>280</v>
      </c>
      <c r="G9" s="170"/>
      <c r="H9" s="170"/>
      <c r="I9" s="170"/>
      <c r="J9" s="170"/>
      <c r="K9" s="173"/>
      <c r="L9" s="50"/>
    </row>
    <row r="10" spans="1:12" ht="51">
      <c r="A10" s="65">
        <v>3</v>
      </c>
      <c r="B10" s="32" t="s">
        <v>35</v>
      </c>
      <c r="C10" s="50" t="s">
        <v>83</v>
      </c>
      <c r="D10" s="69" t="s">
        <v>98</v>
      </c>
      <c r="E10" s="7" t="s">
        <v>13</v>
      </c>
      <c r="F10" s="71">
        <v>480</v>
      </c>
      <c r="G10" s="170"/>
      <c r="H10" s="170"/>
      <c r="I10" s="170"/>
      <c r="J10" s="170"/>
      <c r="K10" s="173"/>
      <c r="L10" s="50"/>
    </row>
    <row r="11" spans="1:12" ht="51">
      <c r="A11" s="65">
        <v>4</v>
      </c>
      <c r="B11" s="32" t="s">
        <v>37</v>
      </c>
      <c r="C11" s="50" t="s">
        <v>83</v>
      </c>
      <c r="D11" s="69" t="s">
        <v>98</v>
      </c>
      <c r="E11" s="7" t="s">
        <v>13</v>
      </c>
      <c r="F11" s="71">
        <v>20</v>
      </c>
      <c r="G11" s="170"/>
      <c r="H11" s="170"/>
      <c r="I11" s="170"/>
      <c r="J11" s="170"/>
      <c r="K11" s="173"/>
      <c r="L11" s="50"/>
    </row>
    <row r="12" spans="1:12" ht="51">
      <c r="A12" s="65">
        <v>5</v>
      </c>
      <c r="B12" s="32" t="s">
        <v>38</v>
      </c>
      <c r="C12" s="50" t="s">
        <v>83</v>
      </c>
      <c r="D12" s="69" t="s">
        <v>98</v>
      </c>
      <c r="E12" s="7" t="s">
        <v>13</v>
      </c>
      <c r="F12" s="71">
        <v>80</v>
      </c>
      <c r="G12" s="170"/>
      <c r="H12" s="170"/>
      <c r="I12" s="170"/>
      <c r="J12" s="170"/>
      <c r="K12" s="173"/>
      <c r="L12" s="50"/>
    </row>
    <row r="13" spans="1:12" ht="51">
      <c r="A13" s="65">
        <v>6</v>
      </c>
      <c r="B13" s="32" t="s">
        <v>66</v>
      </c>
      <c r="C13" s="50" t="s">
        <v>83</v>
      </c>
      <c r="D13" s="69" t="s">
        <v>98</v>
      </c>
      <c r="E13" s="7" t="s">
        <v>13</v>
      </c>
      <c r="F13" s="71">
        <v>250</v>
      </c>
      <c r="G13" s="170"/>
      <c r="H13" s="170"/>
      <c r="I13" s="170"/>
      <c r="J13" s="170"/>
      <c r="K13" s="173"/>
      <c r="L13" s="50"/>
    </row>
    <row r="14" spans="1:12" ht="51">
      <c r="A14" s="65">
        <v>7</v>
      </c>
      <c r="B14" s="61" t="s">
        <v>84</v>
      </c>
      <c r="C14" s="50" t="s">
        <v>83</v>
      </c>
      <c r="D14" s="69" t="s">
        <v>98</v>
      </c>
      <c r="E14" s="7" t="s">
        <v>13</v>
      </c>
      <c r="F14" s="71">
        <v>60</v>
      </c>
      <c r="G14" s="170"/>
      <c r="H14" s="170"/>
      <c r="I14" s="170"/>
      <c r="J14" s="170"/>
      <c r="K14" s="173"/>
      <c r="L14" s="50"/>
    </row>
    <row r="15" spans="1:12" ht="51">
      <c r="A15" s="65">
        <v>8</v>
      </c>
      <c r="B15" s="61" t="s">
        <v>76</v>
      </c>
      <c r="C15" s="50" t="s">
        <v>83</v>
      </c>
      <c r="D15" s="69" t="s">
        <v>98</v>
      </c>
      <c r="E15" s="7" t="s">
        <v>13</v>
      </c>
      <c r="F15" s="71">
        <v>70</v>
      </c>
      <c r="G15" s="170"/>
      <c r="H15" s="170"/>
      <c r="I15" s="170"/>
      <c r="J15" s="170"/>
      <c r="K15" s="173"/>
      <c r="L15" s="50"/>
    </row>
    <row r="16" spans="1:12" ht="51">
      <c r="A16" s="65">
        <v>9</v>
      </c>
      <c r="B16" s="61" t="s">
        <v>85</v>
      </c>
      <c r="C16" s="50" t="s">
        <v>83</v>
      </c>
      <c r="D16" s="69" t="s">
        <v>98</v>
      </c>
      <c r="E16" s="7" t="s">
        <v>13</v>
      </c>
      <c r="F16" s="71">
        <v>30</v>
      </c>
      <c r="G16" s="170"/>
      <c r="H16" s="170"/>
      <c r="I16" s="170"/>
      <c r="J16" s="170"/>
      <c r="K16" s="173"/>
      <c r="L16" s="50"/>
    </row>
    <row r="17" spans="1:12" ht="51">
      <c r="A17" s="65">
        <v>10</v>
      </c>
      <c r="B17" s="61" t="s">
        <v>86</v>
      </c>
      <c r="C17" s="50" t="s">
        <v>83</v>
      </c>
      <c r="D17" s="69" t="s">
        <v>98</v>
      </c>
      <c r="E17" s="7" t="s">
        <v>13</v>
      </c>
      <c r="F17" s="71">
        <v>730</v>
      </c>
      <c r="G17" s="170"/>
      <c r="H17" s="170"/>
      <c r="I17" s="170"/>
      <c r="J17" s="170"/>
      <c r="K17" s="173"/>
      <c r="L17" s="50"/>
    </row>
    <row r="18" spans="1:12" ht="51">
      <c r="A18" s="65">
        <v>11</v>
      </c>
      <c r="B18" s="61" t="s">
        <v>87</v>
      </c>
      <c r="C18" s="50" t="s">
        <v>83</v>
      </c>
      <c r="D18" s="69" t="s">
        <v>98</v>
      </c>
      <c r="E18" s="7" t="s">
        <v>13</v>
      </c>
      <c r="F18" s="71">
        <v>370</v>
      </c>
      <c r="G18" s="170"/>
      <c r="H18" s="170"/>
      <c r="I18" s="170"/>
      <c r="J18" s="170"/>
      <c r="K18" s="173"/>
      <c r="L18" s="50"/>
    </row>
    <row r="19" spans="1:12" ht="51">
      <c r="A19" s="65">
        <v>12</v>
      </c>
      <c r="B19" s="61" t="s">
        <v>77</v>
      </c>
      <c r="C19" s="50" t="s">
        <v>83</v>
      </c>
      <c r="D19" s="69" t="s">
        <v>98</v>
      </c>
      <c r="E19" s="7" t="s">
        <v>13</v>
      </c>
      <c r="F19" s="71">
        <v>570</v>
      </c>
      <c r="G19" s="170"/>
      <c r="H19" s="170"/>
      <c r="I19" s="170"/>
      <c r="J19" s="170"/>
      <c r="K19" s="173"/>
      <c r="L19" s="50"/>
    </row>
    <row r="20" spans="1:12" ht="51">
      <c r="A20" s="65">
        <v>13</v>
      </c>
      <c r="B20" s="61" t="s">
        <v>74</v>
      </c>
      <c r="C20" s="50" t="s">
        <v>83</v>
      </c>
      <c r="D20" s="69" t="s">
        <v>98</v>
      </c>
      <c r="E20" s="7" t="s">
        <v>13</v>
      </c>
      <c r="F20" s="71">
        <v>370</v>
      </c>
      <c r="G20" s="170"/>
      <c r="H20" s="170"/>
      <c r="I20" s="170"/>
      <c r="J20" s="170"/>
      <c r="K20" s="173"/>
      <c r="L20" s="50"/>
    </row>
    <row r="21" spans="1:12" ht="51">
      <c r="A21" s="65">
        <v>14</v>
      </c>
      <c r="B21" s="61" t="s">
        <v>88</v>
      </c>
      <c r="C21" s="50" t="s">
        <v>83</v>
      </c>
      <c r="D21" s="69" t="s">
        <v>98</v>
      </c>
      <c r="E21" s="7" t="s">
        <v>13</v>
      </c>
      <c r="F21" s="71">
        <v>190</v>
      </c>
      <c r="G21" s="170"/>
      <c r="H21" s="170"/>
      <c r="I21" s="170"/>
      <c r="J21" s="170"/>
      <c r="K21" s="173"/>
      <c r="L21" s="50"/>
    </row>
    <row r="22" spans="1:12" ht="51">
      <c r="A22" s="65">
        <v>15</v>
      </c>
      <c r="B22" s="61" t="s">
        <v>78</v>
      </c>
      <c r="C22" s="50" t="s">
        <v>83</v>
      </c>
      <c r="D22" s="69" t="s">
        <v>98</v>
      </c>
      <c r="E22" s="7" t="s">
        <v>13</v>
      </c>
      <c r="F22" s="71">
        <v>470</v>
      </c>
      <c r="G22" s="170"/>
      <c r="H22" s="170"/>
      <c r="I22" s="170"/>
      <c r="J22" s="170"/>
      <c r="K22" s="173"/>
      <c r="L22" s="50"/>
    </row>
    <row r="23" spans="1:12" ht="51">
      <c r="A23" s="65">
        <v>16</v>
      </c>
      <c r="B23" s="61" t="s">
        <v>97</v>
      </c>
      <c r="C23" s="50" t="s">
        <v>83</v>
      </c>
      <c r="D23" s="69" t="s">
        <v>98</v>
      </c>
      <c r="E23" s="7" t="s">
        <v>13</v>
      </c>
      <c r="F23" s="71">
        <v>150</v>
      </c>
      <c r="G23" s="170"/>
      <c r="H23" s="170"/>
      <c r="I23" s="170"/>
      <c r="J23" s="170"/>
      <c r="K23" s="173"/>
      <c r="L23" s="50"/>
    </row>
    <row r="24" spans="1:12" ht="51">
      <c r="A24" s="65">
        <v>17</v>
      </c>
      <c r="B24" s="61" t="s">
        <v>96</v>
      </c>
      <c r="C24" s="50" t="s">
        <v>83</v>
      </c>
      <c r="D24" s="69" t="s">
        <v>98</v>
      </c>
      <c r="E24" s="7" t="s">
        <v>13</v>
      </c>
      <c r="F24" s="71">
        <v>440</v>
      </c>
      <c r="G24" s="170"/>
      <c r="H24" s="170"/>
      <c r="I24" s="170"/>
      <c r="J24" s="170"/>
      <c r="K24" s="173"/>
      <c r="L24" s="50"/>
    </row>
    <row r="25" spans="1:12" ht="51">
      <c r="A25" s="65">
        <v>18</v>
      </c>
      <c r="B25" s="61" t="s">
        <v>95</v>
      </c>
      <c r="C25" s="50" t="s">
        <v>83</v>
      </c>
      <c r="D25" s="69" t="s">
        <v>98</v>
      </c>
      <c r="E25" s="7" t="s">
        <v>13</v>
      </c>
      <c r="F25" s="71">
        <v>80</v>
      </c>
      <c r="G25" s="170"/>
      <c r="H25" s="170"/>
      <c r="I25" s="170"/>
      <c r="J25" s="170"/>
      <c r="K25" s="173"/>
      <c r="L25" s="50"/>
    </row>
    <row r="26" spans="1:12" ht="51">
      <c r="A26" s="65">
        <v>19</v>
      </c>
      <c r="B26" s="61" t="s">
        <v>92</v>
      </c>
      <c r="C26" s="50" t="s">
        <v>83</v>
      </c>
      <c r="D26" s="69" t="s">
        <v>98</v>
      </c>
      <c r="E26" s="7" t="s">
        <v>13</v>
      </c>
      <c r="F26" s="71">
        <v>80</v>
      </c>
      <c r="G26" s="170"/>
      <c r="H26" s="170"/>
      <c r="I26" s="170"/>
      <c r="J26" s="170"/>
      <c r="K26" s="173"/>
      <c r="L26" s="50"/>
    </row>
    <row r="27" spans="1:12" ht="51">
      <c r="A27" s="65">
        <v>20</v>
      </c>
      <c r="B27" s="61" t="s">
        <v>93</v>
      </c>
      <c r="C27" s="50" t="s">
        <v>83</v>
      </c>
      <c r="D27" s="69" t="s">
        <v>98</v>
      </c>
      <c r="E27" s="7" t="s">
        <v>13</v>
      </c>
      <c r="F27" s="71">
        <v>110</v>
      </c>
      <c r="G27" s="170"/>
      <c r="H27" s="170"/>
      <c r="I27" s="170"/>
      <c r="J27" s="170"/>
      <c r="K27" s="173"/>
      <c r="L27" s="50"/>
    </row>
    <row r="28" spans="1:12" ht="51">
      <c r="A28" s="65">
        <v>21</v>
      </c>
      <c r="B28" s="61" t="s">
        <v>94</v>
      </c>
      <c r="C28" s="50" t="s">
        <v>83</v>
      </c>
      <c r="D28" s="69" t="s">
        <v>98</v>
      </c>
      <c r="E28" s="7" t="s">
        <v>13</v>
      </c>
      <c r="F28" s="71">
        <v>50</v>
      </c>
      <c r="G28" s="170"/>
      <c r="H28" s="170"/>
      <c r="I28" s="170"/>
      <c r="J28" s="170"/>
      <c r="K28" s="173"/>
      <c r="L28" s="50"/>
    </row>
    <row r="29" spans="1:12" ht="51">
      <c r="A29" s="65">
        <v>22</v>
      </c>
      <c r="B29" s="61" t="s">
        <v>190</v>
      </c>
      <c r="C29" s="50" t="s">
        <v>83</v>
      </c>
      <c r="D29" s="69" t="s">
        <v>98</v>
      </c>
      <c r="E29" s="7" t="s">
        <v>13</v>
      </c>
      <c r="F29" s="71">
        <v>30</v>
      </c>
      <c r="G29" s="170"/>
      <c r="H29" s="170"/>
      <c r="I29" s="170"/>
      <c r="J29" s="170"/>
      <c r="K29" s="173"/>
      <c r="L29" s="50"/>
    </row>
    <row r="30" spans="1:12" ht="51">
      <c r="A30" s="65">
        <v>23</v>
      </c>
      <c r="B30" s="61" t="s">
        <v>100</v>
      </c>
      <c r="C30" s="50" t="s">
        <v>83</v>
      </c>
      <c r="D30" s="69" t="s">
        <v>98</v>
      </c>
      <c r="E30" s="7" t="s">
        <v>13</v>
      </c>
      <c r="F30" s="71">
        <v>640</v>
      </c>
      <c r="G30" s="170"/>
      <c r="H30" s="170"/>
      <c r="I30" s="170"/>
      <c r="J30" s="170"/>
      <c r="K30" s="173"/>
      <c r="L30" s="50"/>
    </row>
    <row r="31" spans="1:12" ht="51">
      <c r="A31" s="65">
        <v>24</v>
      </c>
      <c r="B31" s="61" t="s">
        <v>101</v>
      </c>
      <c r="C31" s="50" t="s">
        <v>83</v>
      </c>
      <c r="D31" s="69" t="s">
        <v>98</v>
      </c>
      <c r="E31" s="7" t="s">
        <v>13</v>
      </c>
      <c r="F31" s="71">
        <v>80</v>
      </c>
      <c r="G31" s="170"/>
      <c r="H31" s="170"/>
      <c r="I31" s="170"/>
      <c r="J31" s="170"/>
      <c r="K31" s="173"/>
      <c r="L31" s="50"/>
    </row>
    <row r="32" spans="1:12" ht="51">
      <c r="A32" s="65">
        <v>25</v>
      </c>
      <c r="B32" s="61" t="s">
        <v>89</v>
      </c>
      <c r="C32" s="50" t="s">
        <v>83</v>
      </c>
      <c r="D32" s="69" t="s">
        <v>98</v>
      </c>
      <c r="E32" s="7" t="s">
        <v>13</v>
      </c>
      <c r="F32" s="71">
        <v>20</v>
      </c>
      <c r="G32" s="170"/>
      <c r="H32" s="170"/>
      <c r="I32" s="170"/>
      <c r="J32" s="170"/>
      <c r="K32" s="173"/>
      <c r="L32" s="50"/>
    </row>
    <row r="33" spans="1:12" ht="51">
      <c r="A33" s="65">
        <v>26</v>
      </c>
      <c r="B33" s="61" t="s">
        <v>102</v>
      </c>
      <c r="C33" s="50" t="s">
        <v>83</v>
      </c>
      <c r="D33" s="69" t="s">
        <v>98</v>
      </c>
      <c r="E33" s="7" t="s">
        <v>13</v>
      </c>
      <c r="F33" s="71">
        <f>90+140</f>
        <v>230</v>
      </c>
      <c r="G33" s="170"/>
      <c r="H33" s="170"/>
      <c r="I33" s="170"/>
      <c r="J33" s="170"/>
      <c r="K33" s="173"/>
      <c r="L33" s="50"/>
    </row>
    <row r="34" spans="1:12" ht="51">
      <c r="A34" s="65">
        <v>27</v>
      </c>
      <c r="B34" s="61" t="s">
        <v>91</v>
      </c>
      <c r="C34" s="50" t="s">
        <v>83</v>
      </c>
      <c r="D34" s="69" t="s">
        <v>98</v>
      </c>
      <c r="E34" s="7" t="s">
        <v>13</v>
      </c>
      <c r="F34" s="71">
        <v>80</v>
      </c>
      <c r="G34" s="170"/>
      <c r="H34" s="170"/>
      <c r="I34" s="170"/>
      <c r="J34" s="170"/>
      <c r="K34" s="173"/>
      <c r="L34" s="50"/>
    </row>
    <row r="35" spans="1:12" ht="51">
      <c r="A35" s="65">
        <v>28</v>
      </c>
      <c r="B35" s="61" t="s">
        <v>82</v>
      </c>
      <c r="C35" s="50" t="s">
        <v>83</v>
      </c>
      <c r="D35" s="69" t="s">
        <v>98</v>
      </c>
      <c r="E35" s="7" t="s">
        <v>13</v>
      </c>
      <c r="F35" s="71">
        <v>360</v>
      </c>
      <c r="G35" s="170"/>
      <c r="H35" s="170"/>
      <c r="I35" s="170"/>
      <c r="J35" s="170"/>
      <c r="K35" s="173"/>
      <c r="L35" s="50"/>
    </row>
    <row r="36" spans="1:12" ht="51">
      <c r="A36" s="65">
        <v>29</v>
      </c>
      <c r="B36" s="61" t="s">
        <v>90</v>
      </c>
      <c r="C36" s="50" t="s">
        <v>83</v>
      </c>
      <c r="D36" s="69" t="s">
        <v>98</v>
      </c>
      <c r="E36" s="7" t="s">
        <v>13</v>
      </c>
      <c r="F36" s="71">
        <v>670</v>
      </c>
      <c r="G36" s="170"/>
      <c r="H36" s="170"/>
      <c r="I36" s="170"/>
      <c r="J36" s="170"/>
      <c r="K36" s="173"/>
      <c r="L36" s="50"/>
    </row>
    <row r="37" spans="1:12" ht="51">
      <c r="A37" s="65">
        <v>30</v>
      </c>
      <c r="B37" s="61" t="s">
        <v>75</v>
      </c>
      <c r="C37" s="50" t="s">
        <v>83</v>
      </c>
      <c r="D37" s="69" t="s">
        <v>98</v>
      </c>
      <c r="E37" s="7" t="s">
        <v>13</v>
      </c>
      <c r="F37" s="71">
        <v>270</v>
      </c>
      <c r="G37" s="171"/>
      <c r="H37" s="171"/>
      <c r="I37" s="171"/>
      <c r="J37" s="171"/>
      <c r="K37" s="174"/>
      <c r="L37" s="50"/>
    </row>
    <row r="38" spans="1:12" ht="16.5" thickBot="1">
      <c r="A38" s="66"/>
      <c r="B38" s="28"/>
      <c r="C38" s="28"/>
      <c r="D38" s="28"/>
      <c r="E38" s="29" t="s">
        <v>10</v>
      </c>
      <c r="F38" s="19">
        <f>SUM(F8:F37)</f>
        <v>7430</v>
      </c>
      <c r="G38" s="19">
        <v>680459.96</v>
      </c>
      <c r="H38" s="19">
        <v>68593.29</v>
      </c>
      <c r="I38" s="19">
        <f>(SUM(I8:I37))</f>
        <v>240133.5</v>
      </c>
      <c r="J38" s="19">
        <f>(SUM(J8:J37))</f>
        <v>257612.46</v>
      </c>
      <c r="K38" s="19">
        <v>114120.8</v>
      </c>
      <c r="L38" s="104"/>
    </row>
    <row r="39" ht="12.75">
      <c r="G39" s="49"/>
    </row>
    <row r="41" spans="2:12" ht="18.75">
      <c r="B41" s="15"/>
      <c r="C41" s="16"/>
      <c r="D41" s="15"/>
      <c r="E41" s="15"/>
      <c r="F41" s="15"/>
      <c r="G41" s="102"/>
      <c r="H41" s="15"/>
      <c r="I41" s="15"/>
      <c r="J41" s="15"/>
      <c r="K41" s="15"/>
      <c r="L41" s="107"/>
    </row>
    <row r="42" ht="12.75">
      <c r="G42" s="49"/>
    </row>
  </sheetData>
  <sheetProtection/>
  <mergeCells count="17">
    <mergeCell ref="A2:L2"/>
    <mergeCell ref="A3:M3"/>
    <mergeCell ref="A4:M4"/>
    <mergeCell ref="A5:L5"/>
    <mergeCell ref="A6:A7"/>
    <mergeCell ref="B6:B7"/>
    <mergeCell ref="C6:C7"/>
    <mergeCell ref="D6:D7"/>
    <mergeCell ref="E6:E7"/>
    <mergeCell ref="F6:F7"/>
    <mergeCell ref="I8:I37"/>
    <mergeCell ref="J8:J37"/>
    <mergeCell ref="K8:K37"/>
    <mergeCell ref="H8:H37"/>
    <mergeCell ref="G8:G37"/>
    <mergeCell ref="L6:L7"/>
    <mergeCell ref="G6:K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L17"/>
  <sheetViews>
    <sheetView zoomScaleSheetLayoutView="71" zoomScalePageLayoutView="0" workbookViewId="0" topLeftCell="A1">
      <selection activeCell="C7" sqref="C7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33.875" style="0" customWidth="1"/>
    <col min="4" max="4" width="17.75390625" style="0" customWidth="1"/>
    <col min="5" max="5" width="18.875" style="0" customWidth="1"/>
    <col min="6" max="6" width="9.75390625" style="0" customWidth="1"/>
    <col min="7" max="7" width="15.75390625" style="0" customWidth="1"/>
    <col min="8" max="8" width="12.875" style="0" customWidth="1"/>
    <col min="9" max="9" width="14.875" style="0" customWidth="1"/>
    <col min="10" max="10" width="13.625" style="0" customWidth="1"/>
    <col min="11" max="11" width="13.75390625" style="0" customWidth="1"/>
    <col min="12" max="12" width="16.875" style="0" customWidth="1"/>
  </cols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</row>
    <row r="3" spans="1:12" ht="18.75">
      <c r="A3" s="178" t="s">
        <v>215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9.5" thickBot="1">
      <c r="A4" s="178" t="s">
        <v>216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6.5" thickBot="1">
      <c r="A5" s="179" t="s">
        <v>0</v>
      </c>
      <c r="B5" s="181" t="s">
        <v>57</v>
      </c>
      <c r="C5" s="179" t="s">
        <v>120</v>
      </c>
      <c r="D5" s="179" t="s">
        <v>2</v>
      </c>
      <c r="E5" s="183" t="s">
        <v>3</v>
      </c>
      <c r="F5" s="179" t="s">
        <v>11</v>
      </c>
      <c r="G5" s="185" t="s">
        <v>145</v>
      </c>
      <c r="H5" s="186"/>
      <c r="I5" s="186"/>
      <c r="J5" s="186"/>
      <c r="K5" s="187"/>
      <c r="L5" s="181" t="s">
        <v>9</v>
      </c>
    </row>
    <row r="6" spans="1:12" ht="16.5" thickBot="1">
      <c r="A6" s="180"/>
      <c r="B6" s="182"/>
      <c r="C6" s="180"/>
      <c r="D6" s="180"/>
      <c r="E6" s="184"/>
      <c r="F6" s="180"/>
      <c r="G6" s="45" t="s">
        <v>4</v>
      </c>
      <c r="H6" s="45" t="s">
        <v>5</v>
      </c>
      <c r="I6" s="45" t="s">
        <v>6</v>
      </c>
      <c r="J6" s="45" t="s">
        <v>7</v>
      </c>
      <c r="K6" s="45" t="s">
        <v>8</v>
      </c>
      <c r="L6" s="182"/>
    </row>
    <row r="7" spans="1:12" ht="47.25">
      <c r="A7" s="25">
        <v>1</v>
      </c>
      <c r="B7" s="47" t="s">
        <v>121</v>
      </c>
      <c r="C7" s="47" t="s">
        <v>122</v>
      </c>
      <c r="D7" s="44" t="s">
        <v>12</v>
      </c>
      <c r="E7" s="7" t="s">
        <v>58</v>
      </c>
      <c r="F7" s="7"/>
      <c r="G7" s="46">
        <v>200000</v>
      </c>
      <c r="H7" s="59"/>
      <c r="I7" s="59"/>
      <c r="J7" s="142">
        <v>200000</v>
      </c>
      <c r="K7" s="46"/>
      <c r="L7" s="26"/>
    </row>
    <row r="8" spans="1:12" ht="47.25">
      <c r="A8" s="7">
        <v>2</v>
      </c>
      <c r="B8" s="47" t="s">
        <v>118</v>
      </c>
      <c r="C8" s="47" t="s">
        <v>72</v>
      </c>
      <c r="D8" s="7" t="s">
        <v>12</v>
      </c>
      <c r="E8" s="7" t="s">
        <v>58</v>
      </c>
      <c r="F8" s="7"/>
      <c r="G8" s="46">
        <v>1100000</v>
      </c>
      <c r="H8" s="59"/>
      <c r="I8" s="46">
        <v>1100000</v>
      </c>
      <c r="J8" s="141"/>
      <c r="K8" s="58"/>
      <c r="L8" s="53"/>
    </row>
    <row r="9" spans="1:12" ht="16.5" thickBot="1">
      <c r="A9" s="54"/>
      <c r="B9" s="55"/>
      <c r="C9" s="55"/>
      <c r="D9" s="55"/>
      <c r="E9" s="27" t="s">
        <v>10</v>
      </c>
      <c r="F9" s="56"/>
      <c r="G9" s="48">
        <f>SUM(G7:G8)</f>
        <v>1300000</v>
      </c>
      <c r="H9" s="57">
        <f>SUM(H7:H8)</f>
        <v>0</v>
      </c>
      <c r="I9" s="57">
        <f>SUM(I7:I8)</f>
        <v>1100000</v>
      </c>
      <c r="J9" s="59">
        <v>200000</v>
      </c>
      <c r="K9" s="57">
        <f>SUM(K7:K8)</f>
        <v>0</v>
      </c>
      <c r="L9" s="22"/>
    </row>
    <row r="10" spans="1:12" ht="15.75">
      <c r="A10" s="23"/>
      <c r="B10" s="23"/>
      <c r="C10" s="23"/>
      <c r="D10" s="23"/>
      <c r="E10" s="24"/>
      <c r="F10" s="108"/>
      <c r="G10" s="109"/>
      <c r="H10" s="89"/>
      <c r="I10" s="89"/>
      <c r="J10" s="89"/>
      <c r="K10" s="89"/>
      <c r="L10" s="23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10">
    <mergeCell ref="A3:L3"/>
    <mergeCell ref="A4:L4"/>
    <mergeCell ref="A5:A6"/>
    <mergeCell ref="B5:B6"/>
    <mergeCell ref="C5:C6"/>
    <mergeCell ref="D5:D6"/>
    <mergeCell ref="E5:E6"/>
    <mergeCell ref="F5:F6"/>
    <mergeCell ref="G5:K5"/>
    <mergeCell ref="L5:L6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5:E26"/>
  <sheetViews>
    <sheetView zoomScaleSheetLayoutView="130" zoomScalePageLayoutView="0" workbookViewId="0" topLeftCell="B10">
      <selection activeCell="E10" sqref="E10"/>
    </sheetView>
  </sheetViews>
  <sheetFormatPr defaultColWidth="9.00390625" defaultRowHeight="12.75"/>
  <cols>
    <col min="1" max="1" width="7.625" style="0" customWidth="1"/>
    <col min="2" max="2" width="107.25390625" style="0" customWidth="1"/>
    <col min="3" max="3" width="22.00390625" style="0" customWidth="1"/>
    <col min="5" max="5" width="11.75390625" style="0" bestFit="1" customWidth="1"/>
  </cols>
  <sheetData>
    <row r="5" spans="1:3" ht="18.75">
      <c r="A5" s="178" t="s">
        <v>192</v>
      </c>
      <c r="B5" s="178"/>
      <c r="C5" s="178"/>
    </row>
    <row r="8" ht="13.5" thickBot="1"/>
    <row r="9" spans="1:3" ht="31.5">
      <c r="A9" s="98" t="s">
        <v>59</v>
      </c>
      <c r="B9" s="93" t="s">
        <v>19</v>
      </c>
      <c r="C9" s="93" t="s">
        <v>60</v>
      </c>
    </row>
    <row r="10" spans="1:3" ht="31.5">
      <c r="A10" s="21">
        <v>1</v>
      </c>
      <c r="B10" s="47" t="s">
        <v>61</v>
      </c>
      <c r="C10" s="96">
        <v>1200814.87</v>
      </c>
    </row>
    <row r="11" spans="1:3" ht="15.75">
      <c r="A11" s="21">
        <v>2</v>
      </c>
      <c r="B11" s="47" t="s">
        <v>207</v>
      </c>
      <c r="C11" s="96">
        <v>0</v>
      </c>
    </row>
    <row r="12" spans="1:3" ht="47.25">
      <c r="A12" s="21">
        <v>3</v>
      </c>
      <c r="B12" s="47" t="s">
        <v>62</v>
      </c>
      <c r="C12" s="96">
        <v>0</v>
      </c>
    </row>
    <row r="13" spans="1:3" ht="15.75">
      <c r="A13" s="21">
        <v>4</v>
      </c>
      <c r="B13" s="47" t="s">
        <v>79</v>
      </c>
      <c r="C13" s="96">
        <v>6985497.2</v>
      </c>
    </row>
    <row r="14" spans="1:3" ht="15.75">
      <c r="A14" s="21">
        <v>5</v>
      </c>
      <c r="B14" s="47" t="s">
        <v>63</v>
      </c>
      <c r="C14" s="96"/>
    </row>
    <row r="15" spans="1:3" ht="15.75">
      <c r="A15" s="21">
        <v>6</v>
      </c>
      <c r="B15" s="47" t="s">
        <v>208</v>
      </c>
      <c r="C15" s="96">
        <v>1300000</v>
      </c>
    </row>
    <row r="16" spans="1:3" ht="15.75">
      <c r="A16" s="21"/>
      <c r="B16" s="67" t="s">
        <v>81</v>
      </c>
      <c r="C16" s="97">
        <v>9486312.07</v>
      </c>
    </row>
    <row r="17" spans="1:3" ht="31.5">
      <c r="A17" s="21">
        <v>1</v>
      </c>
      <c r="B17" s="47" t="s">
        <v>203</v>
      </c>
      <c r="C17" s="96">
        <f>Цветы!G55</f>
        <v>737028.7199999999</v>
      </c>
    </row>
    <row r="18" spans="1:3" ht="15.75">
      <c r="A18" s="21">
        <v>2</v>
      </c>
      <c r="B18" s="47" t="s">
        <v>204</v>
      </c>
      <c r="C18" s="133">
        <v>0</v>
      </c>
    </row>
    <row r="19" spans="1:5" ht="31.5">
      <c r="A19" s="21">
        <v>3</v>
      </c>
      <c r="B19" s="47" t="s">
        <v>209</v>
      </c>
      <c r="C19" s="96">
        <v>33972.89</v>
      </c>
      <c r="E19" s="49"/>
    </row>
    <row r="20" spans="1:3" ht="63">
      <c r="A20" s="21">
        <v>4</v>
      </c>
      <c r="B20" s="47" t="s">
        <v>206</v>
      </c>
      <c r="C20" s="96">
        <v>0</v>
      </c>
    </row>
    <row r="21" spans="1:3" ht="15.75">
      <c r="A21" s="21">
        <v>5</v>
      </c>
      <c r="B21" s="47" t="s">
        <v>205</v>
      </c>
      <c r="C21" s="96">
        <v>680459.96</v>
      </c>
    </row>
    <row r="22" spans="1:3" ht="15.75">
      <c r="A22" s="21"/>
      <c r="B22" s="67" t="s">
        <v>81</v>
      </c>
      <c r="C22" s="97">
        <f>C17+C18+C19+C20+C21</f>
        <v>1451461.5699999998</v>
      </c>
    </row>
    <row r="23" spans="1:3" ht="16.5" thickBot="1">
      <c r="A23" s="91"/>
      <c r="B23" s="92" t="s">
        <v>64</v>
      </c>
      <c r="C23" s="99">
        <v>10937773.64</v>
      </c>
    </row>
    <row r="24" ht="12.75">
      <c r="C24" s="49"/>
    </row>
    <row r="26" spans="1:3" ht="15.75">
      <c r="A26" s="188"/>
      <c r="B26" s="188"/>
      <c r="C26" s="188"/>
    </row>
  </sheetData>
  <sheetProtection/>
  <mergeCells count="2">
    <mergeCell ref="A5:C5"/>
    <mergeCell ref="A26:C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2020-10-19T09:42:08Z</cp:lastPrinted>
  <dcterms:created xsi:type="dcterms:W3CDTF">2002-03-04T07:49:59Z</dcterms:created>
  <dcterms:modified xsi:type="dcterms:W3CDTF">2020-10-19T09:42:37Z</dcterms:modified>
  <cp:category/>
  <cp:version/>
  <cp:contentType/>
  <cp:contentStatus/>
</cp:coreProperties>
</file>