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1785" windowWidth="14685" windowHeight="7425" activeTab="0"/>
  </bookViews>
  <sheets>
    <sheet name="ПР.№4 ДОХОДЫ 3 кв.2018" sheetId="1" r:id="rId1"/>
    <sheet name="ОТЧЕТ РАСХОДЫ 3 КВ. 2018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<sst xmlns="http://schemas.openxmlformats.org/spreadsheetml/2006/main" count="707" uniqueCount="402">
  <si>
    <t>№ п/п</t>
  </si>
  <si>
    <t>ИСТОЧНИКИ ДОХОДОВ</t>
  </si>
  <si>
    <t>ВСЕГО  ДОХОДОВ</t>
  </si>
  <si>
    <t>( тыс. руб)</t>
  </si>
  <si>
    <t>1.1.</t>
  </si>
  <si>
    <t xml:space="preserve"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 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</si>
  <si>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</si>
  <si>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%</t>
  </si>
  <si>
    <t>300</t>
  </si>
  <si>
    <t>код  бюджетной классификации Российской Федерации</t>
  </si>
  <si>
    <t>главного администратора</t>
  </si>
  <si>
    <t>доходов  бюджета МО МО № 78</t>
  </si>
  <si>
    <t>I</t>
  </si>
  <si>
    <t xml:space="preserve">1. </t>
  </si>
  <si>
    <t>10500000000000000</t>
  </si>
  <si>
    <t>НАЛОГИ НА СОВОКУПНЫЙ ДОХОД</t>
  </si>
  <si>
    <t>1.1</t>
  </si>
  <si>
    <t>10501000000000110</t>
  </si>
  <si>
    <t xml:space="preserve">Налог, взимаемый в связи с применением упрощенной системы налогообложения </t>
  </si>
  <si>
    <t>1.1.1</t>
  </si>
  <si>
    <t>10501011010000110</t>
  </si>
  <si>
    <t>Налог, взимаемый с налогоплательщиков, выбравших в качестве объекта налогообложения доходы</t>
  </si>
  <si>
    <t>1.1.2.</t>
  </si>
  <si>
    <t>10501012010000110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</si>
  <si>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</si>
  <si>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1.1.3.</t>
  </si>
  <si>
    <t>10501021010000110</t>
  </si>
  <si>
    <t>1.1.4.</t>
  </si>
  <si>
    <t>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</si>
  <si>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</si>
  <si>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1.1.5.</t>
  </si>
  <si>
    <t>10501050010000110</t>
  </si>
  <si>
    <t>1.2.</t>
  </si>
  <si>
    <t>10502000020000110</t>
  </si>
  <si>
    <t>Единый налог на вмененный доход  для отдельных видов деятельности</t>
  </si>
  <si>
    <t>1.2.1.</t>
  </si>
  <si>
    <t>10502010020000110</t>
  </si>
  <si>
    <t>1.2.2.</t>
  </si>
  <si>
    <t>10502020020000110</t>
  </si>
  <si>
    <t>Единый налог на вмененный доход  для отдельных видов деятельности (за налоговые периоды, истекшие  до 1 января 2011 года)</t>
  </si>
  <si>
    <t>3.</t>
  </si>
  <si>
    <t>10900000000000000</t>
  </si>
  <si>
    <t>ЗАДОЛЖЕННОСТЬ И ПЕРЕРАСЧЕТЫ ПО ОТМЕНЕННЫМ НАЛОГАМ, СБОРАМ И ИНЫМ ОБЯЗАТЕЛЬНЫМ ПЛАТЕЖАМ</t>
  </si>
  <si>
    <t>3.1.</t>
  </si>
  <si>
    <t>10904000000000110</t>
  </si>
  <si>
    <t>Налоги на имущество</t>
  </si>
  <si>
    <t>10904040010000110</t>
  </si>
  <si>
    <t>Налог с имущества, переходящего в порядке наследования или дарения</t>
  </si>
  <si>
    <t>11600000000000000</t>
  </si>
  <si>
    <t>ШТРАФЫ,САНКЦИИ,ВОЗМЕЩЕНИЕ УЩЕРБА</t>
  </si>
  <si>
    <t>11606000010000140</t>
  </si>
  <si>
    <t>Денежные взыскания(штрафы) за нарушение законодательства о применении контрольно-кассовой техники при осуществлении наличных денежных  расчетов и (или) расчетов с использованием платежных карт</t>
  </si>
  <si>
    <t>11690000000000140</t>
  </si>
  <si>
    <t>Прочие поступления от денежных взысканий(штрафов) и иных сумм в возмещение ущерба</t>
  </si>
  <si>
    <t>11690030030000140</t>
  </si>
  <si>
    <t>11690030030100140</t>
  </si>
  <si>
    <t>806</t>
  </si>
  <si>
    <t>807</t>
  </si>
  <si>
    <t>863</t>
  </si>
  <si>
    <t>11690030030200140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</si>
  <si>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</si>
  <si>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II.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</si>
  <si>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</si>
  <si>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</si>
  <si>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</si>
  <si>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</si>
  <si>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 xml:space="preserve">Прочие дотации </t>
  </si>
  <si>
    <t>1.1.1.</t>
  </si>
  <si>
    <t xml:space="preserve">1.2. </t>
  </si>
  <si>
    <t>Субвенции бюджетам внутригородских муниципальных образований  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</si>
  <si>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</si>
  <si>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2.1.</t>
  </si>
  <si>
    <t>Приложение 1</t>
  </si>
  <si>
    <t>Местной администрации</t>
  </si>
  <si>
    <t>МО МО № 78</t>
  </si>
  <si>
    <t>Наименование   статей</t>
  </si>
  <si>
    <t>Код ГРБС</t>
  </si>
  <si>
    <t>Код разде-ла, подраздела</t>
  </si>
  <si>
    <t>Код целевой статьи</t>
  </si>
  <si>
    <t>Код вида расхо-дов</t>
  </si>
  <si>
    <t>978</t>
  </si>
  <si>
    <t>1.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</si>
  <si>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</si>
  <si>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</si>
  <si>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</si>
  <si>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</si>
  <si>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содержание Главы Муниципального образования</t>
  </si>
  <si>
    <t>0103</t>
  </si>
  <si>
    <t>1.3.</t>
  </si>
  <si>
    <t>0104</t>
  </si>
  <si>
    <t>Расходы на содержание Главы Местной администрации</t>
  </si>
  <si>
    <t>ДРУГИЕ ОБЩЕГОСУДАРСТВЕННЫЕ ВОПРОСЫ</t>
  </si>
  <si>
    <t>0113</t>
  </si>
  <si>
    <t>2.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</si>
  <si>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</si>
  <si>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</si>
  <si>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</si>
  <si>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</si>
  <si>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</si>
  <si>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</si>
  <si>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0401</t>
  </si>
  <si>
    <t>0500</t>
  </si>
  <si>
    <t>БЛАГОУСТРОЙСТВО</t>
  </si>
  <si>
    <t>0503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</si>
  <si>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</si>
  <si>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</si>
  <si>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</si>
  <si>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</si>
  <si>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0707</t>
  </si>
  <si>
    <t>ДРУГИЕ ВОПРОСЫ В ОБЛАСТИ ОБРАЗОВАНИЯ</t>
  </si>
  <si>
    <t>0709</t>
  </si>
  <si>
    <t xml:space="preserve">КУЛЬТУРА И КИНЕМАТОГРАФИЯ </t>
  </si>
  <si>
    <t>0800</t>
  </si>
  <si>
    <t>0801</t>
  </si>
  <si>
    <t>1000</t>
  </si>
  <si>
    <t>Расходы на предоставление доплат к пенсии лицам, замещавшим муниципальные должности и должности муниципальной службы</t>
  </si>
  <si>
    <t>ОХРАНА СЕМЬИ И ДЕТСТВА</t>
  </si>
  <si>
    <t>1004</t>
  </si>
  <si>
    <t>ФИЗИЧЕСКАЯ КУЛЬТУРА И СПОРТ</t>
  </si>
  <si>
    <t>1100</t>
  </si>
  <si>
    <t xml:space="preserve"> ФИЗИЧЕСКАЯ КУЛЬТУРА </t>
  </si>
  <si>
    <t>1101</t>
  </si>
  <si>
    <t>Приложение 2</t>
  </si>
  <si>
    <t>НАЛОГОВЫЕ И НЕНАЛОГОВЫЕ ДОХОДЫ</t>
  </si>
  <si>
    <t>Налог, взимаемый в связи с применением патентной системы налогообложения</t>
  </si>
  <si>
    <t>886</t>
  </si>
  <si>
    <t>Расходы на содержание и обеспечение деятельности представительного органа местного самоуправления</t>
  </si>
  <si>
    <t>ОБЩЕЭКОНОМИЧЕСКИЕ ВОПРОСЫ</t>
  </si>
  <si>
    <t>исполнения</t>
  </si>
  <si>
    <t xml:space="preserve">Прочие поступления от денежных взысканий(штрафов) и иных сумм в возмещение ущерба, зачисляемые в  бюджеты внутригородских муниципальных образований городов федерального значения </t>
  </si>
  <si>
    <t>Резервные фонды</t>
  </si>
  <si>
    <t>0111</t>
  </si>
  <si>
    <t>2.1.1.1.</t>
  </si>
  <si>
    <t>Муниципальная программа "Благоустройство  придомовых и дворовых территорий"</t>
  </si>
  <si>
    <t>Муниципальная программа "Озеленение территории муниципального образования"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</si>
  <si>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</si>
  <si>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</si>
  <si>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</si>
  <si>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</si>
  <si>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"Организация и проведение местных и участие в организации и проведении городских праздничных и иных зрелищных мероприятий"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</si>
  <si>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</si>
  <si>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</si>
  <si>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10504030020000110</t>
  </si>
  <si>
    <t>Субвенции бюджетам внутригородских муниципальных образований  городов федерального значения  на выполнение передаваемых полномочий субъектов Российской Федерации</t>
  </si>
  <si>
    <t>Субвенции бюджетам внутригородских муниципальных образований 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</si>
  <si>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>0020100010</t>
  </si>
  <si>
    <t>Расходы на содержание  депутатов Муниципального Совета, осуществляющих свою деятельность на постоянной основе</t>
  </si>
  <si>
    <t>0020200020</t>
  </si>
  <si>
    <t>0020300020</t>
  </si>
  <si>
    <t>0020400020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</si>
  <si>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</si>
  <si>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0020500440</t>
  </si>
  <si>
    <t>0020600030</t>
  </si>
  <si>
    <t>0020700040</t>
  </si>
  <si>
    <t>09208G0100</t>
  </si>
  <si>
    <t>00209G0850</t>
  </si>
  <si>
    <t>0700000060</t>
  </si>
  <si>
    <t>Муниципальная программа "Осуществление защиты прав потребителей"</t>
  </si>
  <si>
    <t>4280000180</t>
  </si>
  <si>
    <t>Муниципальная программа "Участие в деятельности по профилактике правонарушений в Санкт-Петербурге в формах и порядке, установленных законодательством Санкт-Петербурга"</t>
  </si>
  <si>
    <t>5050000230</t>
  </si>
  <si>
    <t>51180G0860</t>
  </si>
  <si>
    <t>51180G0870</t>
  </si>
  <si>
    <t>СРЕДСТВА МАССОВОЙ ИНФОРМАЦИИ</t>
  </si>
  <si>
    <t>1200</t>
  </si>
  <si>
    <t>Периодическая печать и издательства</t>
  </si>
  <si>
    <t>1202</t>
  </si>
  <si>
    <t>Муниципальный Совет МО МО № 78 (886)</t>
  </si>
  <si>
    <t>2.1.1.</t>
  </si>
  <si>
    <t>Функционирование 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</si>
  <si>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 содержание и обеспечение деятельности муниципального казенного учреждения "МЦ  78"</t>
  </si>
  <si>
    <t>11690030030400140</t>
  </si>
  <si>
    <t>Денежные средства от уплаты поставщиком (подрядчиком,исполнителем) неустойки (штраф,пени) за неисполнение или ненадлежащее исполнение  им условий  гражданско- правовой сделки</t>
  </si>
  <si>
    <t xml:space="preserve">Прочие дотации  бюджетам внутригородских муниципальных образований городов федерального значения </t>
  </si>
  <si>
    <t>1.2.1.1.</t>
  </si>
  <si>
    <t>1.2.1.2.</t>
  </si>
  <si>
    <t>Исполне-</t>
  </si>
  <si>
    <t>к постановлению</t>
  </si>
  <si>
    <t xml:space="preserve">               ОБ  ИСПОЛНЕНИИ  РАСХОДНОЙ ЧАСТИ МЕСТНОГО БЮДЖЕТА</t>
  </si>
  <si>
    <t xml:space="preserve">                                                                     ОТЧЕТ</t>
  </si>
  <si>
    <t xml:space="preserve">ВНУТРИГОРОДСКОГО МУНИЦИПАЛЬНОГО  ОБРАЗОВАНИЯ   САНКТ-ПЕТЕРБУРГА  </t>
  </si>
  <si>
    <t xml:space="preserve">               ОБ  ИСПОЛНЕНИИ  ДОХОДНОЙ ЧАСТИ МЕСТНОГО БЮДЖЕТА</t>
  </si>
  <si>
    <t xml:space="preserve">                                                                   ОТЧЕТ</t>
  </si>
  <si>
    <t xml:space="preserve">                         ОТЧЕТ</t>
  </si>
  <si>
    <t xml:space="preserve">                                             МУНИЦИПАЛЬНЫЙ  ОКРУГ № 78 </t>
  </si>
  <si>
    <t>10 00 00 00 00 00 0000 000</t>
  </si>
  <si>
    <t>10504000020000110</t>
  </si>
  <si>
    <t>1.3.1.</t>
  </si>
  <si>
    <t>20230000000000151</t>
  </si>
  <si>
    <t>20230024030000151</t>
  </si>
  <si>
    <t>20230024030100151</t>
  </si>
  <si>
    <t>20230024030200151</t>
  </si>
  <si>
    <t>20230027030000151</t>
  </si>
  <si>
    <t>20230027030100151</t>
  </si>
  <si>
    <t>20230027030200151</t>
  </si>
  <si>
    <t xml:space="preserve">но </t>
  </si>
  <si>
    <t>Бюджет</t>
  </si>
  <si>
    <t>210</t>
  </si>
  <si>
    <t>212</t>
  </si>
  <si>
    <t>1.3.2.</t>
  </si>
  <si>
    <t>0920100070</t>
  </si>
  <si>
    <t>0920200070</t>
  </si>
  <si>
    <t>Муниципальная программа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действий»</t>
  </si>
  <si>
    <t>2190000090</t>
  </si>
  <si>
    <t>5100000120</t>
  </si>
  <si>
    <t>0920000120</t>
  </si>
  <si>
    <t>4.</t>
  </si>
  <si>
    <t>4.1.</t>
  </si>
  <si>
    <t>4.1.1</t>
  </si>
  <si>
    <t>3510000130</t>
  </si>
  <si>
    <t>4.1.2</t>
  </si>
  <si>
    <t>3510000150</t>
  </si>
  <si>
    <t>4100000170</t>
  </si>
  <si>
    <t>Подготовка, переподготовка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</si>
  <si>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4310000190</t>
  </si>
  <si>
    <t>4310000490</t>
  </si>
  <si>
    <t>4310000510</t>
  </si>
  <si>
    <t>Муниципальная программа " 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Санкт-Петербурге"</t>
  </si>
  <si>
    <t>4310000530</t>
  </si>
  <si>
    <t>4500000460</t>
  </si>
  <si>
    <t>4500000200</t>
  </si>
  <si>
    <t>Муниципальная программа "Организация и проведение мероприятий по сохранению и развитию местных традиций и обрядов "</t>
  </si>
  <si>
    <t>4500000210</t>
  </si>
  <si>
    <t>4500000570</t>
  </si>
  <si>
    <t>312</t>
  </si>
  <si>
    <t>5120000240</t>
  </si>
  <si>
    <t>Муниципальная программа "Выпуск и распространение информационного бюллетеня "Ваш Муниципальный", опубликование муниципальных правовых актов, иной информации"</t>
  </si>
  <si>
    <t>4570000250</t>
  </si>
  <si>
    <t>Код эконом. Статьи</t>
  </si>
  <si>
    <t xml:space="preserve">Исполнено </t>
  </si>
  <si>
    <t xml:space="preserve">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</si>
  <si>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</si>
  <si>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 истекшие до 1 января 2016 года</t>
  </si>
  <si>
    <t>Налог, взимаемый в связи с применением патентной системы налогообложения, зачисляемые в бюджеты городов федерального значения</t>
  </si>
  <si>
    <t>11300000000000000</t>
  </si>
  <si>
    <t>ДОХОДЫ ОТ ОКАЗАНИЯ ПЛАТНЫХ УСЛУГ(РАБОТ) И КОМПЕНСАЦИИ ЗАТРАТ ГОСУДАРСТВА</t>
  </si>
  <si>
    <t>11302993030000130</t>
  </si>
  <si>
    <t>Прочие доходы от компенсации затрат бюджетов внутригородских муниципальных образований городов федерального значения</t>
  </si>
  <si>
    <t>4.2.</t>
  </si>
  <si>
    <t>4.2.1.</t>
  </si>
  <si>
    <t>4.2.1.1.</t>
  </si>
  <si>
    <t>Штрафы за административные правонарушения в области благоустройства, предусмотренные  главой 4 Закона  Санкт-Петербурга "Об административных правонарушениях  в Санкт-Петербурге" за исключением статьи 37-2 указанного Закона Санкт-Петербурга</t>
  </si>
  <si>
    <t>4.2.1.1.1</t>
  </si>
  <si>
    <t>4.2.1.1.2</t>
  </si>
  <si>
    <t>4.2.1.1.3</t>
  </si>
  <si>
    <t>4.2.1.1.4</t>
  </si>
  <si>
    <t>808,815, 820,824, 825,828</t>
  </si>
  <si>
    <t>4.2.1.2</t>
  </si>
  <si>
    <t>4.2.1.3</t>
  </si>
  <si>
    <t>20219999000000151</t>
  </si>
  <si>
    <t>20219999030000151</t>
  </si>
  <si>
    <t>Субвенции бюджетам  бюджетной системы Российской Федерации</t>
  </si>
  <si>
    <t>1.3.2.1.</t>
  </si>
  <si>
    <t>1.3.2.2.</t>
  </si>
  <si>
    <t>тыс.руб.</t>
  </si>
  <si>
    <t>2.1.1.2.</t>
  </si>
  <si>
    <t>Муниципальная программа "Участие в мероприятиях по охране окружающей среды в границах муниципального образования "</t>
  </si>
  <si>
    <t>Муниципальная программа "Военно-патриотическое воспитание молодежи муниципального образования"</t>
  </si>
  <si>
    <t>Муниципальная программа "Участие в реализации мер по профилактике  дорожно-транспортного травматизма на территории муниципального образования "</t>
  </si>
  <si>
    <t>Муниципальная программа "Участие в профилактике  терроризма и экстремизма, а также минимизации и ликвидации последствий  проявления терроризма и экстремизма в границах муниципального образования "</t>
  </si>
  <si>
    <t>0920000520</t>
  </si>
  <si>
    <t>Муниципальная программа "Организация и проведение досуговых мероприятий для детей и подростков, проживающих на территории муниципального образования "</t>
  </si>
  <si>
    <t>Муниципальная программа  "Организация и проведение досуговых мероприятий для жителей муниципального образования "</t>
  </si>
  <si>
    <t>1001</t>
  </si>
  <si>
    <t>Муниципальная программа "Обеспечение  условий для развития на территории муниципального образования   физической культуры и массового спорта, организация и проведение официальных физкультурных мероприятий,физкультурно-оздоровительных  и спортивных мероприятий"</t>
  </si>
  <si>
    <t xml:space="preserve">Бюджет   2018 г. </t>
  </si>
  <si>
    <t>2018 года</t>
  </si>
  <si>
    <t>ДРУГИЕ ВОПРОСЫ В ОБЛАСТИ НАЦИОНАЛЬНОЙ ЭКОНОМИКИ</t>
  </si>
  <si>
    <t>0412</t>
  </si>
  <si>
    <t>11302993030200130</t>
  </si>
  <si>
    <t>от 07.11.2018 № 115-А</t>
  </si>
  <si>
    <t>Другие виды прочих доходов от компенсации затрат бюджетов внутригородских муниципальных образований Санкт-Петербурга</t>
  </si>
  <si>
    <t xml:space="preserve">                                                    за 9 месяцев  2018 года</t>
  </si>
  <si>
    <t>1.1.1.1.</t>
  </si>
  <si>
    <t>1.1.1.1.1.</t>
  </si>
  <si>
    <t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</si>
  <si>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</si>
  <si>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</si>
  <si>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1.1.2.1.</t>
  </si>
  <si>
    <t>1.1.2.1.1</t>
  </si>
  <si>
    <t>1.1.2.2.</t>
  </si>
  <si>
    <t>Компенсации депутатам Муниципального Совета, осуществляющим свои полномочия на непостоянной основе, расходов в связи с осуществлением ими своих мандатов</t>
  </si>
  <si>
    <t>1.1.2.2.1</t>
  </si>
  <si>
    <t>1.1.2.2.1.</t>
  </si>
  <si>
    <t>1.1.2.2.2.</t>
  </si>
  <si>
    <t>Закупка товаров, работ и услуг для  обеспечения государственных (муниципальных) нужд</t>
  </si>
  <si>
    <t>200</t>
  </si>
  <si>
    <t>1214,7433</t>
  </si>
  <si>
    <t>1.1.2.2.3.</t>
  </si>
  <si>
    <t>Иные бюджетные ассигнования</t>
  </si>
  <si>
    <t>800</t>
  </si>
  <si>
    <t>1.1.2.3.</t>
  </si>
  <si>
    <t>1.1.2.3.1.</t>
  </si>
  <si>
    <t>МЕСТНАЯ АДМИНИСТРАЦИЯ   МО МО   № 78 (978)</t>
  </si>
  <si>
    <t>2.1.1.1.1.</t>
  </si>
  <si>
    <t>Расходы на содержание и обеспечение деятельности Местной администрации по решению вопросов местного значения</t>
  </si>
  <si>
    <t>2.1.1.2.1.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</si>
  <si>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</si>
  <si>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2.1.1.2.2.</t>
  </si>
  <si>
    <t>2.1.1.2.3.</t>
  </si>
  <si>
    <t>2.1.1.3.</t>
  </si>
  <si>
    <t>Расходы на выполнение государственного 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</si>
  <si>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2.1.1.3.1.</t>
  </si>
  <si>
    <t>2.1.1.4.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</si>
  <si>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</si>
  <si>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2.1.1.4.1.</t>
  </si>
  <si>
    <t>2.1.1.4.2.</t>
  </si>
  <si>
    <t>2.1.2.</t>
  </si>
  <si>
    <t>2.1.2.1</t>
  </si>
  <si>
    <t>Резервный фонд Местной администрации</t>
  </si>
  <si>
    <t>2.1.2.1.1</t>
  </si>
  <si>
    <t>2.1.3.</t>
  </si>
  <si>
    <t>2.1.3.1</t>
  </si>
  <si>
    <t>2.1.3.1.1</t>
  </si>
  <si>
    <t>2.1.3.2</t>
  </si>
  <si>
    <t>Муниципальная программа "Организация информирования, консультирования и содействия жителям  муниципального образования   по вопросам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дома"</t>
  </si>
  <si>
    <t>2.1.3.2.1</t>
  </si>
  <si>
    <t>2.2.</t>
  </si>
  <si>
    <t>2.2.1</t>
  </si>
  <si>
    <t>2.2.1.1</t>
  </si>
  <si>
    <t>2.2.1.1.1</t>
  </si>
  <si>
    <t>2190300090</t>
  </si>
  <si>
    <t>2.3.</t>
  </si>
  <si>
    <t>2.3.1.</t>
  </si>
  <si>
    <t>2.3.1.1.</t>
  </si>
  <si>
    <t xml:space="preserve">Муниципальная программа "Организация и финансирование временного трудоустройства несовершеннолетних в возрасте от 14 до 18 лет в свободное от учебы время" </t>
  </si>
  <si>
    <t>2.3.1.1.1.</t>
  </si>
  <si>
    <t>2.3.2.</t>
  </si>
  <si>
    <t>2.3.2.1.</t>
  </si>
  <si>
    <t xml:space="preserve">Муниципальная программа "Содействие развитию малого бизнеса на территории муниципального образования " </t>
  </si>
  <si>
    <t>2.3.2.1.1.</t>
  </si>
  <si>
    <t>2.4.</t>
  </si>
  <si>
    <t>ЖИЛИЩНО-КОММУНАЛЬНОЕ ХОЗЯЙСТВО</t>
  </si>
  <si>
    <t>2.4.1.</t>
  </si>
  <si>
    <t>2.4.1.1.</t>
  </si>
  <si>
    <t>2.4.1.1.1.</t>
  </si>
  <si>
    <t>2.4.1.2.</t>
  </si>
  <si>
    <t>2.4.1.2.1.</t>
  </si>
  <si>
    <t>2.5.</t>
  </si>
  <si>
    <t>2.5.1.</t>
  </si>
  <si>
    <t>2.5.1.1.</t>
  </si>
  <si>
    <t>2.5.1.1.1.</t>
  </si>
  <si>
    <t>2.6.</t>
  </si>
  <si>
    <t>2.6.1.</t>
  </si>
  <si>
    <t>2.6.1.1.</t>
  </si>
  <si>
    <t>2.6.1.1.1.</t>
  </si>
  <si>
    <t>2.6.2.</t>
  </si>
  <si>
    <t xml:space="preserve">МОЛОДЕЖНАЯ ПОЛИТИКА </t>
  </si>
  <si>
    <t>2.6.2.1.</t>
  </si>
  <si>
    <t>2.6.2.1.1</t>
  </si>
  <si>
    <t>2.6.3.</t>
  </si>
  <si>
    <t>2.6.3.1.</t>
  </si>
  <si>
    <t>2.6.3.1.1</t>
  </si>
  <si>
    <t>2.6.3.2.</t>
  </si>
  <si>
    <t>2.6.3.2.1</t>
  </si>
  <si>
    <t>2.6.3.3.</t>
  </si>
  <si>
    <t>2.6.3.3.1</t>
  </si>
  <si>
    <t>2.2.1.2</t>
  </si>
  <si>
    <t>2.2.1.2.1</t>
  </si>
  <si>
    <t>2.7.</t>
  </si>
  <si>
    <t>2.7.1.</t>
  </si>
  <si>
    <t xml:space="preserve">Культура </t>
  </si>
  <si>
    <t>2.7.1.1.</t>
  </si>
  <si>
    <t>2.7.1.1.1</t>
  </si>
  <si>
    <t>2.7.1.1.2</t>
  </si>
  <si>
    <t>2.7.1.1.3</t>
  </si>
  <si>
    <t>2.7.1.2.</t>
  </si>
  <si>
    <t>2.7.1.2.1</t>
  </si>
  <si>
    <t>Закупка товаров, работ, услуг для государственных (муниципальных) нужд</t>
  </si>
  <si>
    <t>2.7.1.3.</t>
  </si>
  <si>
    <t>2.7.1.3.1</t>
  </si>
  <si>
    <t>2.7.1.4.</t>
  </si>
  <si>
    <t>4500001560</t>
  </si>
  <si>
    <t>2.7.1.4.1.</t>
  </si>
  <si>
    <t>2.7.1.5.</t>
  </si>
  <si>
    <t>4500002560</t>
  </si>
  <si>
    <t>2.7.1.5.1</t>
  </si>
  <si>
    <t>2.7.1.6.</t>
  </si>
  <si>
    <t>Муниципальная программа "Участие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конфликтов"</t>
  </si>
  <si>
    <t>2.7.1.6.1.</t>
  </si>
  <si>
    <t>2.8.</t>
  </si>
  <si>
    <t>СОЦИАЛЬНАЯ ПОЛИТИКА</t>
  </si>
  <si>
    <t>2.8.1.</t>
  </si>
  <si>
    <t>ПЕНСИОННОЕ ОБЕСПЕЧЕНИЕ</t>
  </si>
  <si>
    <t>2.8.1.1.</t>
  </si>
  <si>
    <t>2.8.1.1.1</t>
  </si>
  <si>
    <t>Меры социальной поддержки населения по публичным нормативным обязательствам</t>
  </si>
  <si>
    <t>2.8.2.</t>
  </si>
  <si>
    <t>2.8.2.2.</t>
  </si>
  <si>
    <t>2.8.2.2.1</t>
  </si>
  <si>
    <t>Социальное обеспечение  и иные выплаты населению</t>
  </si>
  <si>
    <t>2.8.2.3.</t>
  </si>
  <si>
    <t>2.8.2.3.1</t>
  </si>
  <si>
    <t>2.9.</t>
  </si>
  <si>
    <t>2.9.1</t>
  </si>
  <si>
    <t>2.9.1.1</t>
  </si>
  <si>
    <t>2.9.1.1.1</t>
  </si>
  <si>
    <t>2.10.</t>
  </si>
  <si>
    <t>2.10.1</t>
  </si>
  <si>
    <t>2.10.1.1</t>
  </si>
  <si>
    <t>2.10.1.1.1</t>
  </si>
  <si>
    <t>РАСХОДЫ всего: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</si>
</sst>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0.0"/>
    <numFmt numFmtId="174" formatCode="#,##0.0_р_."/>
    <numFmt numFmtId="175" formatCode="#,##0.000_р_."/>
    <numFmt numFmtId="176" formatCode="#,##0.0"/>
    <numFmt numFmtId="177" formatCode="0.0%"/>
    <numFmt numFmtId="178" formatCode="0.000"/>
    <numFmt numFmtId="179" formatCode="0.0000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0"/>
    <numFmt numFmtId="189" formatCode="0.0000000000"/>
    <numFmt numFmtId="190" formatCode="0.0000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000&quot;р.&quot;"/>
    <numFmt numFmtId="196" formatCode="#,##0.00000"/>
  </numFmts>
  <fonts count="8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9"/>
      <name val="Arial Cyr"/>
      <family val="0"/>
    </font>
    <font>
      <b/>
      <sz val="8"/>
      <name val="Arial Cyr"/>
      <family val="0"/>
    </font>
    <font>
      <sz val="9"/>
      <name val="Arial"/>
      <family val="2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9"/>
      <name val="Arial Black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8"/>
      <name val="Arial Black"/>
      <family val="2"/>
    </font>
    <font>
      <b/>
      <sz val="10"/>
      <name val="Arial Black"/>
      <family val="2"/>
    </font>
    <font>
      <b/>
      <sz val="12"/>
      <name val="Arial Cyr"/>
      <family val="0"/>
    </font>
    <font>
      <b/>
      <sz val="1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9"/>
      <color indexed="17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7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B05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11" fillId="0" borderId="0" xfId="54" applyFont="1" applyFill="1">
      <alignment/>
      <protection/>
    </xf>
    <xf numFmtId="0" fontId="11" fillId="0" borderId="0" xfId="56">
      <alignment/>
      <protection/>
    </xf>
    <xf numFmtId="0" fontId="11" fillId="0" borderId="0" xfId="56" applyAlignment="1">
      <alignment horizontal="center" vertical="center"/>
      <protection/>
    </xf>
    <xf numFmtId="0" fontId="11" fillId="0" borderId="0" xfId="56" applyBorder="1" applyAlignment="1">
      <alignment horizontal="center" vertical="center"/>
      <protection/>
    </xf>
    <xf numFmtId="173" fontId="1" fillId="0" borderId="0" xfId="56" applyNumberFormat="1" applyFont="1" applyFill="1" applyBorder="1" applyAlignment="1">
      <alignment horizontal="center" vertical="center" wrapText="1"/>
      <protection/>
    </xf>
    <xf numFmtId="173" fontId="1" fillId="0" borderId="0" xfId="56" applyNumberFormat="1" applyFont="1" applyFill="1" applyBorder="1" applyAlignment="1">
      <alignment horizontal="center" vertical="center"/>
      <protection/>
    </xf>
    <xf numFmtId="173" fontId="11" fillId="0" borderId="0" xfId="56" applyNumberFormat="1" applyFont="1" applyFill="1" applyBorder="1" applyAlignment="1">
      <alignment horizontal="center" vertical="center"/>
      <protection/>
    </xf>
    <xf numFmtId="173" fontId="5" fillId="0" borderId="0" xfId="56" applyNumberFormat="1" applyFont="1" applyFill="1" applyBorder="1" applyAlignment="1">
      <alignment horizontal="center" vertical="center"/>
      <protection/>
    </xf>
    <xf numFmtId="173" fontId="0" fillId="0" borderId="0" xfId="56" applyNumberFormat="1" applyFont="1" applyFill="1" applyBorder="1" applyAlignment="1">
      <alignment horizontal="center" vertical="center"/>
      <protection/>
    </xf>
    <xf numFmtId="173" fontId="5" fillId="0" borderId="0" xfId="56" applyNumberFormat="1" applyFont="1" applyFill="1" applyBorder="1" applyAlignment="1">
      <alignment horizontal="center" vertical="center" wrapText="1"/>
      <protection/>
    </xf>
    <xf numFmtId="173" fontId="12" fillId="0" borderId="0" xfId="56" applyNumberFormat="1" applyFont="1" applyFill="1" applyBorder="1" applyAlignment="1">
      <alignment horizontal="center" vertical="center"/>
      <protection/>
    </xf>
    <xf numFmtId="173" fontId="7" fillId="0" borderId="0" xfId="56" applyNumberFormat="1" applyFont="1" applyFill="1" applyBorder="1" applyAlignment="1">
      <alignment horizontal="center" vertical="center"/>
      <protection/>
    </xf>
    <xf numFmtId="173" fontId="12" fillId="0" borderId="0" xfId="56" applyNumberFormat="1" applyFont="1" applyBorder="1" applyAlignment="1">
      <alignment horizontal="center" vertical="center"/>
      <protection/>
    </xf>
    <xf numFmtId="173" fontId="13" fillId="0" borderId="0" xfId="56" applyNumberFormat="1" applyFont="1" applyFill="1" applyBorder="1" applyAlignment="1">
      <alignment horizontal="center" vertical="center"/>
      <protection/>
    </xf>
    <xf numFmtId="173" fontId="4" fillId="0" borderId="0" xfId="56" applyNumberFormat="1" applyFont="1" applyFill="1" applyBorder="1" applyAlignment="1">
      <alignment horizontal="center" vertical="center"/>
      <protection/>
    </xf>
    <xf numFmtId="0" fontId="11" fillId="0" borderId="0" xfId="54" applyFont="1" applyFill="1" applyAlignment="1">
      <alignment horizontal="left" vertical="center"/>
      <protection/>
    </xf>
    <xf numFmtId="173" fontId="12" fillId="0" borderId="0" xfId="56" applyNumberFormat="1" applyFont="1" applyAlignment="1">
      <alignment horizontal="center" vertical="center"/>
      <protection/>
    </xf>
    <xf numFmtId="173" fontId="11" fillId="0" borderId="0" xfId="56" applyNumberFormat="1">
      <alignment/>
      <protection/>
    </xf>
    <xf numFmtId="0" fontId="11" fillId="0" borderId="0" xfId="54" applyAlignment="1">
      <alignment horizontal="center" vertical="center"/>
      <protection/>
    </xf>
    <xf numFmtId="49" fontId="13" fillId="0" borderId="0" xfId="0" applyNumberFormat="1" applyFont="1" applyFill="1" applyBorder="1" applyAlignment="1">
      <alignment vertical="center"/>
    </xf>
    <xf numFmtId="0" fontId="12" fillId="0" borderId="0" xfId="56" applyFont="1" applyAlignment="1">
      <alignment horizontal="center" vertical="center"/>
      <protection/>
    </xf>
    <xf numFmtId="0" fontId="11" fillId="0" borderId="0" xfId="54" applyFill="1">
      <alignment/>
      <protection/>
    </xf>
    <xf numFmtId="0" fontId="11" fillId="0" borderId="0" xfId="54" applyFont="1">
      <alignment/>
      <protection/>
    </xf>
    <xf numFmtId="0" fontId="11" fillId="0" borderId="0" xfId="54">
      <alignment/>
      <protection/>
    </xf>
    <xf numFmtId="0" fontId="7" fillId="0" borderId="0" xfId="54" applyFont="1">
      <alignment/>
      <protection/>
    </xf>
    <xf numFmtId="0" fontId="7" fillId="0" borderId="0" xfId="64" applyFont="1">
      <alignment/>
      <protection/>
    </xf>
    <xf numFmtId="0" fontId="6" fillId="0" borderId="0" xfId="64" applyFont="1" applyAlignment="1">
      <alignment horizontal="left"/>
      <protection/>
    </xf>
    <xf numFmtId="0" fontId="0" fillId="0" borderId="0" xfId="54" applyFont="1">
      <alignment/>
      <protection/>
    </xf>
    <xf numFmtId="0" fontId="11" fillId="0" borderId="0" xfId="56" applyFont="1" applyAlignment="1">
      <alignment horizontal="center" vertical="center"/>
      <protection/>
    </xf>
    <xf numFmtId="49" fontId="16" fillId="0" borderId="10" xfId="62" applyNumberFormat="1" applyFont="1" applyFill="1" applyBorder="1" applyAlignment="1">
      <alignment horizontal="center" vertical="center" wrapText="1"/>
      <protection/>
    </xf>
    <xf numFmtId="173" fontId="11" fillId="0" borderId="0" xfId="56" applyNumberFormat="1" applyFont="1">
      <alignment/>
      <protection/>
    </xf>
    <xf numFmtId="14" fontId="11" fillId="0" borderId="0" xfId="54" applyNumberFormat="1" applyFont="1" applyFill="1" applyAlignment="1">
      <alignment horizontal="center"/>
      <protection/>
    </xf>
    <xf numFmtId="0" fontId="17" fillId="0" borderId="0" xfId="54" applyFont="1" applyFill="1" applyAlignment="1">
      <alignment horizontal="center"/>
      <protection/>
    </xf>
    <xf numFmtId="0" fontId="12" fillId="0" borderId="0" xfId="54" applyFont="1" applyFill="1" applyBorder="1" applyAlignment="1">
      <alignment horizontal="center"/>
      <protection/>
    </xf>
    <xf numFmtId="49" fontId="16" fillId="0" borderId="10" xfId="62" applyNumberFormat="1" applyFont="1" applyFill="1" applyBorder="1" applyAlignment="1">
      <alignment horizontal="center" vertical="center"/>
      <protection/>
    </xf>
    <xf numFmtId="0" fontId="6" fillId="0" borderId="10" xfId="58" applyFont="1" applyFill="1" applyBorder="1" applyAlignment="1">
      <alignment horizontal="center" vertical="center" wrapText="1"/>
      <protection/>
    </xf>
    <xf numFmtId="0" fontId="11" fillId="0" borderId="0" xfId="56" applyFont="1" applyFill="1">
      <alignment/>
      <protection/>
    </xf>
    <xf numFmtId="0" fontId="13" fillId="0" borderId="0" xfId="54" applyFont="1">
      <alignment/>
      <protection/>
    </xf>
    <xf numFmtId="49" fontId="0" fillId="0" borderId="0" xfId="56" applyNumberFormat="1" applyFont="1" applyFill="1" applyAlignment="1">
      <alignment horizontal="left" vertical="center" wrapText="1"/>
      <protection/>
    </xf>
    <xf numFmtId="0" fontId="0" fillId="0" borderId="0" xfId="56" applyFont="1" applyFill="1" applyBorder="1" applyAlignment="1">
      <alignment/>
      <protection/>
    </xf>
    <xf numFmtId="49" fontId="4" fillId="0" borderId="0" xfId="56" applyNumberFormat="1" applyFont="1" applyFill="1" applyAlignment="1">
      <alignment horizontal="center" vertical="center" wrapText="1"/>
      <protection/>
    </xf>
    <xf numFmtId="49" fontId="6" fillId="0" borderId="11" xfId="56" applyNumberFormat="1" applyFont="1" applyFill="1" applyBorder="1" applyAlignment="1">
      <alignment horizontal="center" vertical="center" wrapText="1"/>
      <protection/>
    </xf>
    <xf numFmtId="49" fontId="6" fillId="0" borderId="12" xfId="56" applyNumberFormat="1" applyFont="1" applyFill="1" applyBorder="1" applyAlignment="1">
      <alignment horizontal="center" vertical="center" wrapText="1"/>
      <protection/>
    </xf>
    <xf numFmtId="49" fontId="6" fillId="0" borderId="12" xfId="54" applyNumberFormat="1" applyFont="1" applyFill="1" applyBorder="1" applyAlignment="1">
      <alignment horizontal="center" wrapText="1"/>
      <protection/>
    </xf>
    <xf numFmtId="0" fontId="6" fillId="0" borderId="11" xfId="58" applyFont="1" applyFill="1" applyBorder="1" applyAlignment="1">
      <alignment horizontal="center" wrapText="1"/>
      <protection/>
    </xf>
    <xf numFmtId="0" fontId="6" fillId="0" borderId="11" xfId="58" applyFont="1" applyFill="1" applyBorder="1" applyAlignment="1">
      <alignment horizontal="center" vertical="center" wrapText="1"/>
      <protection/>
    </xf>
    <xf numFmtId="0" fontId="14" fillId="0" borderId="13" xfId="56" applyFont="1" applyBorder="1" applyAlignment="1">
      <alignment horizontal="center"/>
      <protection/>
    </xf>
    <xf numFmtId="0" fontId="14" fillId="0" borderId="14" xfId="56" applyFont="1" applyBorder="1" applyAlignment="1">
      <alignment vertical="center" wrapText="1"/>
      <protection/>
    </xf>
    <xf numFmtId="0" fontId="14" fillId="0" borderId="15" xfId="56" applyFont="1" applyBorder="1" applyAlignment="1">
      <alignment horizontal="center" vertical="center" wrapText="1"/>
      <protection/>
    </xf>
    <xf numFmtId="0" fontId="14" fillId="0" borderId="16" xfId="56" applyFont="1" applyBorder="1">
      <alignment/>
      <protection/>
    </xf>
    <xf numFmtId="0" fontId="16" fillId="0" borderId="13" xfId="56" applyFont="1" applyBorder="1" applyAlignment="1">
      <alignment horizontal="center" vertical="top" wrapText="1"/>
      <protection/>
    </xf>
    <xf numFmtId="0" fontId="11" fillId="0" borderId="10" xfId="56" applyFont="1" applyFill="1" applyBorder="1" applyAlignment="1">
      <alignment horizontal="center" vertical="center"/>
      <protection/>
    </xf>
    <xf numFmtId="49" fontId="4" fillId="0" borderId="10" xfId="56" applyNumberFormat="1" applyFont="1" applyFill="1" applyBorder="1" applyAlignment="1">
      <alignment horizontal="left" vertical="center" wrapText="1"/>
      <protection/>
    </xf>
    <xf numFmtId="0" fontId="12" fillId="0" borderId="10" xfId="56" applyFont="1" applyFill="1" applyBorder="1" applyAlignment="1">
      <alignment horizontal="center" vertical="center"/>
      <protection/>
    </xf>
    <xf numFmtId="49" fontId="8" fillId="0" borderId="10" xfId="56" applyNumberFormat="1" applyFont="1" applyFill="1" applyBorder="1" applyAlignment="1">
      <alignment horizontal="center" vertical="center" wrapText="1"/>
      <protection/>
    </xf>
    <xf numFmtId="0" fontId="7" fillId="0" borderId="10" xfId="56" applyFont="1" applyFill="1" applyBorder="1" applyAlignment="1">
      <alignment horizontal="center" vertical="center"/>
      <protection/>
    </xf>
    <xf numFmtId="49" fontId="5" fillId="0" borderId="10" xfId="56" applyNumberFormat="1" applyFont="1" applyFill="1" applyBorder="1" applyAlignment="1">
      <alignment horizontal="left" vertical="center" wrapText="1"/>
      <protection/>
    </xf>
    <xf numFmtId="49" fontId="8" fillId="0" borderId="10" xfId="56" applyNumberFormat="1" applyFont="1" applyFill="1" applyBorder="1" applyAlignment="1">
      <alignment horizontal="center" vertical="center" wrapText="1"/>
      <protection/>
    </xf>
    <xf numFmtId="49" fontId="5" fillId="0" borderId="10" xfId="56" applyNumberFormat="1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center" vertical="center"/>
      <protection/>
    </xf>
    <xf numFmtId="0" fontId="7" fillId="0" borderId="10" xfId="56" applyFont="1" applyFill="1" applyBorder="1" applyAlignment="1">
      <alignment horizontal="center" vertical="center" wrapText="1"/>
      <protection/>
    </xf>
    <xf numFmtId="49" fontId="4" fillId="0" borderId="10" xfId="56" applyNumberFormat="1" applyFont="1" applyFill="1" applyBorder="1" applyAlignment="1">
      <alignment horizontal="left" vertical="center" wrapText="1"/>
      <protection/>
    </xf>
    <xf numFmtId="49" fontId="6" fillId="0" borderId="10" xfId="56" applyNumberFormat="1" applyFont="1" applyFill="1" applyBorder="1" applyAlignment="1">
      <alignment horizontal="center" vertical="center" wrapText="1"/>
      <protection/>
    </xf>
    <xf numFmtId="49" fontId="13" fillId="0" borderId="10" xfId="56" applyNumberFormat="1" applyFont="1" applyFill="1" applyBorder="1" applyAlignment="1">
      <alignment horizontal="center" vertical="center" wrapText="1"/>
      <protection/>
    </xf>
    <xf numFmtId="49" fontId="7" fillId="0" borderId="10" xfId="56" applyNumberFormat="1" applyFont="1" applyFill="1" applyBorder="1" applyAlignment="1">
      <alignment horizontal="center" vertical="center" wrapText="1"/>
      <protection/>
    </xf>
    <xf numFmtId="0" fontId="13" fillId="0" borderId="10" xfId="56" applyFont="1" applyFill="1" applyBorder="1">
      <alignment/>
      <protection/>
    </xf>
    <xf numFmtId="0" fontId="5" fillId="0" borderId="10" xfId="56" applyNumberFormat="1" applyFont="1" applyFill="1" applyBorder="1" applyAlignment="1">
      <alignment horizontal="left" vertical="center" wrapText="1"/>
      <protection/>
    </xf>
    <xf numFmtId="0" fontId="12" fillId="0" borderId="10" xfId="56" applyFont="1" applyFill="1" applyBorder="1">
      <alignment/>
      <protection/>
    </xf>
    <xf numFmtId="0" fontId="0" fillId="0" borderId="13" xfId="56" applyFont="1" applyFill="1" applyBorder="1">
      <alignment/>
      <protection/>
    </xf>
    <xf numFmtId="0" fontId="11" fillId="0" borderId="13" xfId="56" applyFont="1" applyFill="1" applyBorder="1">
      <alignment/>
      <protection/>
    </xf>
    <xf numFmtId="49" fontId="4" fillId="0" borderId="15" xfId="56" applyNumberFormat="1" applyFont="1" applyFill="1" applyBorder="1" applyAlignment="1">
      <alignment horizontal="center" vertical="center" wrapText="1"/>
      <protection/>
    </xf>
    <xf numFmtId="49" fontId="19" fillId="0" borderId="10" xfId="56" applyNumberFormat="1" applyFont="1" applyFill="1" applyBorder="1" applyAlignment="1">
      <alignment horizontal="left" vertical="center" wrapText="1"/>
      <protection/>
    </xf>
    <xf numFmtId="49" fontId="1" fillId="0" borderId="10" xfId="56" applyNumberFormat="1" applyFont="1" applyFill="1" applyBorder="1" applyAlignment="1">
      <alignment horizontal="center" vertical="center" wrapText="1"/>
      <protection/>
    </xf>
    <xf numFmtId="49" fontId="1" fillId="0" borderId="15" xfId="56" applyNumberFormat="1" applyFont="1" applyFill="1" applyBorder="1" applyAlignment="1">
      <alignment horizontal="center" vertical="center" wrapText="1"/>
      <protection/>
    </xf>
    <xf numFmtId="49" fontId="1" fillId="0" borderId="10" xfId="56" applyNumberFormat="1" applyFont="1" applyFill="1" applyBorder="1" applyAlignment="1">
      <alignment horizontal="left" vertical="center" wrapText="1"/>
      <protection/>
    </xf>
    <xf numFmtId="49" fontId="5" fillId="0" borderId="15" xfId="56" applyNumberFormat="1" applyFont="1" applyFill="1" applyBorder="1" applyAlignment="1">
      <alignment horizontal="center" vertical="center" wrapText="1"/>
      <protection/>
    </xf>
    <xf numFmtId="173" fontId="5" fillId="0" borderId="10" xfId="56" applyNumberFormat="1" applyFont="1" applyFill="1" applyBorder="1" applyAlignment="1">
      <alignment horizontal="center" vertical="center"/>
      <protection/>
    </xf>
    <xf numFmtId="173" fontId="4" fillId="0" borderId="10" xfId="56" applyNumberFormat="1" applyFont="1" applyFill="1" applyBorder="1" applyAlignment="1">
      <alignment horizontal="center" vertical="center"/>
      <protection/>
    </xf>
    <xf numFmtId="49" fontId="5" fillId="0" borderId="10" xfId="56" applyNumberFormat="1" applyFont="1" applyFill="1" applyBorder="1" applyAlignment="1">
      <alignment horizontal="center" vertical="center" wrapText="1"/>
      <protection/>
    </xf>
    <xf numFmtId="173" fontId="4" fillId="0" borderId="10" xfId="56" applyNumberFormat="1" applyFont="1" applyFill="1" applyBorder="1" applyAlignment="1">
      <alignment horizontal="center" vertical="center" wrapText="1"/>
      <protection/>
    </xf>
    <xf numFmtId="49" fontId="1" fillId="0" borderId="10" xfId="56" applyNumberFormat="1" applyFont="1" applyFill="1" applyBorder="1" applyAlignment="1">
      <alignment horizontal="left" vertical="center" wrapText="1"/>
      <protection/>
    </xf>
    <xf numFmtId="49" fontId="19" fillId="0" borderId="10" xfId="56" applyNumberFormat="1" applyFont="1" applyFill="1" applyBorder="1" applyAlignment="1">
      <alignment horizontal="center" vertical="center" wrapText="1"/>
      <protection/>
    </xf>
    <xf numFmtId="49" fontId="1" fillId="0" borderId="10" xfId="56" applyNumberFormat="1" applyFont="1" applyFill="1" applyBorder="1" applyAlignment="1">
      <alignment horizontal="center" vertical="center" wrapText="1"/>
      <protection/>
    </xf>
    <xf numFmtId="173" fontId="7" fillId="0" borderId="10" xfId="56" applyNumberFormat="1" applyFont="1" applyFill="1" applyBorder="1" applyAlignment="1">
      <alignment horizontal="center" vertical="center"/>
      <protection/>
    </xf>
    <xf numFmtId="49" fontId="4" fillId="0" borderId="10" xfId="56" applyNumberFormat="1" applyFont="1" applyFill="1" applyBorder="1" applyAlignment="1">
      <alignment horizontal="center" vertical="center" wrapText="1"/>
      <protection/>
    </xf>
    <xf numFmtId="49" fontId="20" fillId="0" borderId="10" xfId="56" applyNumberFormat="1" applyFont="1" applyFill="1" applyBorder="1" applyAlignment="1">
      <alignment horizontal="left" vertical="center" wrapText="1"/>
      <protection/>
    </xf>
    <xf numFmtId="173" fontId="5" fillId="0" borderId="10" xfId="56" applyNumberFormat="1" applyFont="1" applyFill="1" applyBorder="1" applyAlignment="1">
      <alignment horizontal="center" vertical="center" wrapText="1"/>
      <protection/>
    </xf>
    <xf numFmtId="173" fontId="13" fillId="0" borderId="10" xfId="56" applyNumberFormat="1" applyFont="1" applyFill="1" applyBorder="1" applyAlignment="1">
      <alignment horizontal="center" vertical="center"/>
      <protection/>
    </xf>
    <xf numFmtId="0" fontId="16" fillId="0" borderId="16" xfId="56" applyFont="1" applyBorder="1" applyAlignment="1">
      <alignment horizontal="center" vertical="top"/>
      <protection/>
    </xf>
    <xf numFmtId="49" fontId="7" fillId="0" borderId="10" xfId="62" applyNumberFormat="1" applyFont="1" applyFill="1" applyBorder="1" applyAlignment="1">
      <alignment horizontal="left" vertical="center" wrapText="1"/>
      <protection/>
    </xf>
    <xf numFmtId="173" fontId="7" fillId="0" borderId="10" xfId="54" applyNumberFormat="1" applyFont="1" applyFill="1" applyBorder="1" applyAlignment="1">
      <alignment horizontal="center" vertical="center"/>
      <protection/>
    </xf>
    <xf numFmtId="49" fontId="13" fillId="0" borderId="10" xfId="62" applyNumberFormat="1" applyFont="1" applyFill="1" applyBorder="1" applyAlignment="1">
      <alignment horizontal="left" vertical="center" wrapText="1"/>
      <protection/>
    </xf>
    <xf numFmtId="173" fontId="13" fillId="0" borderId="10" xfId="62" applyNumberFormat="1" applyFont="1" applyFill="1" applyBorder="1" applyAlignment="1">
      <alignment horizontal="center" vertical="center"/>
      <protection/>
    </xf>
    <xf numFmtId="173" fontId="13" fillId="0" borderId="10" xfId="54" applyNumberFormat="1" applyFont="1" applyFill="1" applyBorder="1" applyAlignment="1">
      <alignment horizontal="center" vertical="center"/>
      <protection/>
    </xf>
    <xf numFmtId="49" fontId="13" fillId="0" borderId="17" xfId="62" applyNumberFormat="1" applyFont="1" applyFill="1" applyBorder="1" applyAlignment="1">
      <alignment horizontal="left" vertical="center" wrapText="1"/>
      <protection/>
    </xf>
    <xf numFmtId="0" fontId="7" fillId="0" borderId="10" xfId="54" applyFont="1" applyFill="1" applyBorder="1" applyAlignment="1">
      <alignment horizontal="center" vertical="center"/>
      <protection/>
    </xf>
    <xf numFmtId="0" fontId="13" fillId="0" borderId="0" xfId="54" applyFont="1" applyFill="1" applyAlignment="1">
      <alignment vertical="center" wrapText="1"/>
      <protection/>
    </xf>
    <xf numFmtId="49" fontId="13" fillId="0" borderId="10" xfId="62" applyNumberFormat="1" applyFont="1" applyFill="1" applyBorder="1" applyAlignment="1">
      <alignment horizontal="left" vertical="top" wrapText="1"/>
      <protection/>
    </xf>
    <xf numFmtId="0" fontId="13" fillId="0" borderId="10" xfId="54" applyFont="1" applyFill="1" applyBorder="1" applyAlignment="1">
      <alignment vertical="center" wrapText="1"/>
      <protection/>
    </xf>
    <xf numFmtId="173" fontId="7" fillId="0" borderId="10" xfId="62" applyNumberFormat="1" applyFont="1" applyFill="1" applyBorder="1" applyAlignment="1">
      <alignment horizontal="center" vertical="center"/>
      <protection/>
    </xf>
    <xf numFmtId="49" fontId="7" fillId="0" borderId="15" xfId="62" applyNumberFormat="1" applyFont="1" applyFill="1" applyBorder="1" applyAlignment="1">
      <alignment horizontal="center" vertical="center" wrapText="1"/>
      <protection/>
    </xf>
    <xf numFmtId="49" fontId="13" fillId="0" borderId="15" xfId="62" applyNumberFormat="1" applyFont="1" applyFill="1" applyBorder="1" applyAlignment="1">
      <alignment horizontal="center" vertical="center" wrapText="1"/>
      <protection/>
    </xf>
    <xf numFmtId="177" fontId="7" fillId="0" borderId="10" xfId="69" applyNumberFormat="1" applyFont="1" applyBorder="1" applyAlignment="1">
      <alignment horizontal="center" vertical="center"/>
    </xf>
    <xf numFmtId="177" fontId="13" fillId="0" borderId="10" xfId="69" applyNumberFormat="1" applyFont="1" applyBorder="1" applyAlignment="1">
      <alignment horizontal="center" vertical="center"/>
    </xf>
    <xf numFmtId="49" fontId="5" fillId="0" borderId="0" xfId="56" applyNumberFormat="1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0" fontId="11" fillId="0" borderId="0" xfId="56" applyFont="1">
      <alignment/>
      <protection/>
    </xf>
    <xf numFmtId="0" fontId="11" fillId="0" borderId="0" xfId="61" applyFont="1" applyFill="1">
      <alignment/>
      <protection/>
    </xf>
    <xf numFmtId="49" fontId="18" fillId="0" borderId="0" xfId="56" applyNumberFormat="1" applyFont="1" applyFill="1" applyBorder="1" applyAlignment="1">
      <alignment horizontal="center" vertical="center" wrapText="1"/>
      <protection/>
    </xf>
    <xf numFmtId="0" fontId="11" fillId="0" borderId="0" xfId="56" applyFont="1" applyFill="1" applyBorder="1" applyAlignment="1">
      <alignment horizontal="center" vertical="center"/>
      <protection/>
    </xf>
    <xf numFmtId="49" fontId="4" fillId="0" borderId="0" xfId="56" applyNumberFormat="1" applyFont="1" applyFill="1" applyBorder="1" applyAlignment="1">
      <alignment horizontal="center" vertical="center" wrapText="1"/>
      <protection/>
    </xf>
    <xf numFmtId="49" fontId="19" fillId="0" borderId="0" xfId="56" applyNumberFormat="1" applyFont="1" applyFill="1" applyBorder="1" applyAlignment="1">
      <alignment horizontal="left" vertical="center" wrapText="1"/>
      <protection/>
    </xf>
    <xf numFmtId="173" fontId="18" fillId="0" borderId="0" xfId="56" applyNumberFormat="1" applyFont="1" applyFill="1" applyBorder="1" applyAlignment="1">
      <alignment horizontal="center" vertical="center" wrapText="1"/>
      <protection/>
    </xf>
    <xf numFmtId="49" fontId="19" fillId="0" borderId="0" xfId="56" applyNumberFormat="1" applyFont="1" applyFill="1" applyBorder="1" applyAlignment="1">
      <alignment horizontal="center" vertical="center" wrapText="1"/>
      <protection/>
    </xf>
    <xf numFmtId="0" fontId="12" fillId="0" borderId="0" xfId="56" applyFont="1" applyFill="1" applyBorder="1" applyAlignment="1">
      <alignment horizontal="center" vertical="center"/>
      <protection/>
    </xf>
    <xf numFmtId="49" fontId="1" fillId="0" borderId="0" xfId="56" applyNumberFormat="1" applyFont="1" applyFill="1" applyBorder="1" applyAlignment="1">
      <alignment horizontal="center" vertical="center" wrapText="1"/>
      <protection/>
    </xf>
    <xf numFmtId="49" fontId="5" fillId="0" borderId="0" xfId="56" applyNumberFormat="1" applyFont="1" applyFill="1" applyBorder="1" applyAlignment="1">
      <alignment horizontal="center" vertical="center" wrapText="1"/>
      <protection/>
    </xf>
    <xf numFmtId="49" fontId="5" fillId="0" borderId="0" xfId="56" applyNumberFormat="1" applyFont="1" applyFill="1" applyBorder="1" applyAlignment="1">
      <alignment horizontal="left" vertical="center" wrapText="1"/>
      <protection/>
    </xf>
    <xf numFmtId="0" fontId="11" fillId="0" borderId="0" xfId="56" applyBorder="1">
      <alignment/>
      <protection/>
    </xf>
    <xf numFmtId="0" fontId="7" fillId="0" borderId="0" xfId="61" applyFont="1">
      <alignment/>
      <protection/>
    </xf>
    <xf numFmtId="49" fontId="6" fillId="0" borderId="10" xfId="56" applyNumberFormat="1" applyFont="1" applyFill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left" vertical="center" wrapText="1"/>
      <protection/>
    </xf>
    <xf numFmtId="0" fontId="13" fillId="0" borderId="10" xfId="56" applyFont="1" applyBorder="1" applyAlignment="1">
      <alignment horizontal="center" vertical="center"/>
      <protection/>
    </xf>
    <xf numFmtId="173" fontId="11" fillId="0" borderId="0" xfId="56" applyNumberFormat="1" applyAlignment="1">
      <alignment horizontal="center" vertical="center"/>
      <protection/>
    </xf>
    <xf numFmtId="173" fontId="7" fillId="0" borderId="10" xfId="56" applyNumberFormat="1" applyFont="1" applyBorder="1" applyAlignment="1">
      <alignment horizontal="center" vertical="center"/>
      <protection/>
    </xf>
    <xf numFmtId="0" fontId="11" fillId="0" borderId="0" xfId="54" applyFont="1" applyFill="1" applyBorder="1">
      <alignment/>
      <protection/>
    </xf>
    <xf numFmtId="0" fontId="11" fillId="0" borderId="0" xfId="54" applyFont="1" applyFill="1" applyAlignment="1">
      <alignment horizontal="center" vertical="center"/>
      <protection/>
    </xf>
    <xf numFmtId="0" fontId="1" fillId="0" borderId="0" xfId="54" applyFont="1" applyFill="1" applyBorder="1" applyAlignment="1">
      <alignment horizontal="center"/>
      <protection/>
    </xf>
    <xf numFmtId="0" fontId="11" fillId="0" borderId="0" xfId="54" applyBorder="1">
      <alignment/>
      <protection/>
    </xf>
    <xf numFmtId="0" fontId="0" fillId="0" borderId="0" xfId="54" applyFont="1" applyBorder="1">
      <alignment/>
      <protection/>
    </xf>
    <xf numFmtId="0" fontId="11" fillId="0" borderId="0" xfId="54" applyFont="1" applyBorder="1">
      <alignment/>
      <protection/>
    </xf>
    <xf numFmtId="49" fontId="21" fillId="0" borderId="0" xfId="61" applyNumberFormat="1" applyFont="1" applyFill="1" applyBorder="1" applyAlignment="1">
      <alignment horizontal="left" vertical="top"/>
      <protection/>
    </xf>
    <xf numFmtId="0" fontId="11" fillId="0" borderId="0" xfId="54" applyFont="1" applyFill="1" applyBorder="1" applyAlignment="1">
      <alignment horizontal="center"/>
      <protection/>
    </xf>
    <xf numFmtId="0" fontId="11" fillId="0" borderId="0" xfId="54" applyFont="1" applyFill="1" applyBorder="1" applyAlignment="1">
      <alignment horizontal="center" vertical="center"/>
      <protection/>
    </xf>
    <xf numFmtId="49" fontId="11" fillId="0" borderId="0" xfId="63" applyNumberFormat="1" applyFont="1" applyFill="1" applyBorder="1" applyAlignment="1">
      <alignment horizontal="center" vertical="center" wrapText="1"/>
      <protection/>
    </xf>
    <xf numFmtId="49" fontId="11" fillId="0" borderId="0" xfId="62" applyNumberFormat="1" applyFont="1" applyFill="1" applyBorder="1" applyAlignment="1">
      <alignment horizontal="center" vertical="center" wrapText="1"/>
      <protection/>
    </xf>
    <xf numFmtId="173" fontId="21" fillId="0" borderId="0" xfId="62" applyNumberFormat="1" applyFont="1" applyFill="1" applyBorder="1" applyAlignment="1">
      <alignment horizontal="center" vertical="center"/>
      <protection/>
    </xf>
    <xf numFmtId="173" fontId="12" fillId="0" borderId="0" xfId="54" applyNumberFormat="1" applyFont="1" applyFill="1" applyBorder="1" applyAlignment="1">
      <alignment horizontal="center" vertical="center"/>
      <protection/>
    </xf>
    <xf numFmtId="173" fontId="11" fillId="0" borderId="0" xfId="54" applyNumberFormat="1" applyFont="1" applyFill="1" applyBorder="1" applyAlignment="1">
      <alignment horizontal="center" vertical="center"/>
      <protection/>
    </xf>
    <xf numFmtId="0" fontId="11" fillId="0" borderId="0" xfId="54" applyFill="1" applyAlignment="1">
      <alignment vertical="center"/>
      <protection/>
    </xf>
    <xf numFmtId="0" fontId="11" fillId="0" borderId="0" xfId="54" applyFill="1" applyBorder="1" applyAlignment="1">
      <alignment vertical="center"/>
      <protection/>
    </xf>
    <xf numFmtId="49" fontId="14" fillId="0" borderId="0" xfId="62" applyNumberFormat="1" applyFont="1" applyFill="1" applyBorder="1" applyAlignment="1">
      <alignment horizontal="center" vertical="center"/>
      <protection/>
    </xf>
    <xf numFmtId="49" fontId="7" fillId="0" borderId="0" xfId="62" applyNumberFormat="1" applyFont="1" applyFill="1" applyBorder="1" applyAlignment="1">
      <alignment horizontal="center" vertical="center" wrapText="1"/>
      <protection/>
    </xf>
    <xf numFmtId="49" fontId="7" fillId="0" borderId="14" xfId="62" applyNumberFormat="1" applyFont="1" applyFill="1" applyBorder="1" applyAlignment="1">
      <alignment horizontal="center" vertical="center" wrapText="1"/>
      <protection/>
    </xf>
    <xf numFmtId="0" fontId="12" fillId="0" borderId="0" xfId="54" applyFont="1">
      <alignment/>
      <protection/>
    </xf>
    <xf numFmtId="0" fontId="12" fillId="0" borderId="0" xfId="54" applyFont="1" applyFill="1" applyBorder="1">
      <alignment/>
      <protection/>
    </xf>
    <xf numFmtId="173" fontId="11" fillId="0" borderId="0" xfId="54" applyNumberFormat="1" applyFont="1" applyFill="1" applyBorder="1" applyAlignment="1">
      <alignment horizontal="center" vertical="center"/>
      <protection/>
    </xf>
    <xf numFmtId="0" fontId="11" fillId="0" borderId="0" xfId="54" applyFill="1" applyBorder="1">
      <alignment/>
      <protection/>
    </xf>
    <xf numFmtId="0" fontId="11" fillId="0" borderId="0" xfId="54" applyBorder="1" applyAlignment="1">
      <alignment horizontal="center" vertical="center"/>
      <protection/>
    </xf>
    <xf numFmtId="0" fontId="12" fillId="0" borderId="0" xfId="54" applyFont="1" applyFill="1" applyBorder="1" applyAlignment="1">
      <alignment horizontal="left" vertical="center" wrapText="1"/>
      <protection/>
    </xf>
    <xf numFmtId="0" fontId="11" fillId="0" borderId="0" xfId="54" applyFont="1" applyFill="1" applyBorder="1" applyAlignment="1">
      <alignment horizontal="left" vertical="center"/>
      <protection/>
    </xf>
    <xf numFmtId="173" fontId="12" fillId="0" borderId="0" xfId="62" applyNumberFormat="1" applyFont="1" applyFill="1" applyBorder="1" applyAlignment="1">
      <alignment horizontal="center" vertical="center" wrapText="1"/>
      <protection/>
    </xf>
    <xf numFmtId="0" fontId="13" fillId="0" borderId="0" xfId="54" applyFont="1" applyFill="1" applyBorder="1" applyAlignment="1">
      <alignment horizontal="left" vertical="center" wrapText="1"/>
      <protection/>
    </xf>
    <xf numFmtId="0" fontId="7" fillId="0" borderId="0" xfId="54" applyFont="1" applyFill="1" applyBorder="1">
      <alignment/>
      <protection/>
    </xf>
    <xf numFmtId="173" fontId="75" fillId="0" borderId="0" xfId="54" applyNumberFormat="1" applyFont="1" applyFill="1" applyBorder="1" applyAlignment="1">
      <alignment horizontal="center" vertical="center" wrapText="1"/>
      <protection/>
    </xf>
    <xf numFmtId="173" fontId="7" fillId="0" borderId="0" xfId="54" applyNumberFormat="1" applyFont="1" applyBorder="1" applyAlignment="1">
      <alignment horizontal="center" vertical="center"/>
      <protection/>
    </xf>
    <xf numFmtId="49" fontId="11" fillId="0" borderId="0" xfId="54" applyNumberFormat="1" applyFont="1" applyBorder="1" applyAlignment="1">
      <alignment horizontal="center" vertical="center" wrapText="1"/>
      <protection/>
    </xf>
    <xf numFmtId="0" fontId="12" fillId="0" borderId="0" xfId="54" applyFont="1" applyBorder="1">
      <alignment/>
      <protection/>
    </xf>
    <xf numFmtId="0" fontId="76" fillId="0" borderId="0" xfId="54" applyFont="1" applyFill="1" applyBorder="1" applyAlignment="1">
      <alignment horizontal="left" vertical="center" wrapText="1"/>
      <protection/>
    </xf>
    <xf numFmtId="0" fontId="77" fillId="0" borderId="0" xfId="54" applyFont="1" applyFill="1" applyBorder="1">
      <alignment/>
      <protection/>
    </xf>
    <xf numFmtId="173" fontId="76" fillId="0" borderId="0" xfId="54" applyNumberFormat="1" applyFont="1" applyFill="1" applyBorder="1" applyAlignment="1">
      <alignment horizontal="center" vertical="center" wrapText="1"/>
      <protection/>
    </xf>
    <xf numFmtId="173" fontId="12" fillId="0" borderId="0" xfId="54" applyNumberFormat="1" applyFont="1" applyBorder="1" applyAlignment="1">
      <alignment horizontal="center" vertical="center"/>
      <protection/>
    </xf>
    <xf numFmtId="49" fontId="7" fillId="0" borderId="0" xfId="54" applyNumberFormat="1" applyFont="1" applyBorder="1" applyAlignment="1">
      <alignment horizontal="center" vertical="center" wrapText="1"/>
      <protection/>
    </xf>
    <xf numFmtId="0" fontId="12" fillId="0" borderId="0" xfId="54" applyFont="1" applyBorder="1" applyAlignment="1">
      <alignment wrapText="1"/>
      <protection/>
    </xf>
    <xf numFmtId="173" fontId="13" fillId="0" borderId="0" xfId="54" applyNumberFormat="1" applyFont="1" applyFill="1" applyBorder="1" applyAlignment="1">
      <alignment horizontal="center" vertical="center" wrapText="1"/>
      <protection/>
    </xf>
    <xf numFmtId="0" fontId="13" fillId="0" borderId="0" xfId="54" applyFont="1" applyBorder="1">
      <alignment/>
      <protection/>
    </xf>
    <xf numFmtId="0" fontId="78" fillId="0" borderId="0" xfId="54" applyFont="1" applyFill="1" applyAlignment="1">
      <alignment horizontal="left" vertical="center"/>
      <protection/>
    </xf>
    <xf numFmtId="0" fontId="78" fillId="0" borderId="0" xfId="54" applyFont="1" applyFill="1">
      <alignment/>
      <protection/>
    </xf>
    <xf numFmtId="173" fontId="12" fillId="0" borderId="0" xfId="62" applyNumberFormat="1" applyFont="1" applyFill="1" applyBorder="1" applyAlignment="1">
      <alignment horizontal="center" vertical="center" wrapText="1"/>
      <protection/>
    </xf>
    <xf numFmtId="0" fontId="78" fillId="0" borderId="0" xfId="54" applyFont="1">
      <alignment/>
      <protection/>
    </xf>
    <xf numFmtId="0" fontId="16" fillId="0" borderId="0" xfId="54" applyFont="1" applyBorder="1" applyAlignment="1">
      <alignment horizontal="left" vertical="center" wrapText="1"/>
      <protection/>
    </xf>
    <xf numFmtId="173" fontId="11" fillId="0" borderId="0" xfId="54" applyNumberFormat="1" applyFont="1" applyBorder="1" applyAlignment="1">
      <alignment horizontal="center" vertical="center"/>
      <protection/>
    </xf>
    <xf numFmtId="0" fontId="16" fillId="0" borderId="0" xfId="54" applyFont="1" applyBorder="1">
      <alignment/>
      <protection/>
    </xf>
    <xf numFmtId="0" fontId="22" fillId="0" borderId="0" xfId="54" applyFont="1" applyBorder="1">
      <alignment/>
      <protection/>
    </xf>
    <xf numFmtId="173" fontId="12" fillId="0" borderId="0" xfId="54" applyNumberFormat="1" applyFont="1" applyBorder="1" applyAlignment="1">
      <alignment horizontal="center" vertical="center" wrapText="1"/>
      <protection/>
    </xf>
    <xf numFmtId="0" fontId="21" fillId="0" borderId="0" xfId="54" applyFont="1" applyBorder="1" applyAlignment="1">
      <alignment horizontal="left" vertical="center" wrapText="1"/>
      <protection/>
    </xf>
    <xf numFmtId="0" fontId="23" fillId="0" borderId="0" xfId="54" applyFont="1" applyBorder="1">
      <alignment/>
      <protection/>
    </xf>
    <xf numFmtId="173" fontId="23" fillId="0" borderId="0" xfId="54" applyNumberFormat="1" applyFont="1" applyBorder="1" applyAlignment="1">
      <alignment horizontal="center" vertical="center"/>
      <protection/>
    </xf>
    <xf numFmtId="0" fontId="14" fillId="0" borderId="0" xfId="54" applyFont="1" applyBorder="1">
      <alignment/>
      <protection/>
    </xf>
    <xf numFmtId="49" fontId="79" fillId="0" borderId="0" xfId="54" applyNumberFormat="1" applyFont="1" applyBorder="1" applyAlignment="1">
      <alignment horizontal="center" vertical="center" wrapText="1"/>
      <protection/>
    </xf>
    <xf numFmtId="0" fontId="78" fillId="0" borderId="0" xfId="54" applyFont="1" applyBorder="1">
      <alignment/>
      <protection/>
    </xf>
    <xf numFmtId="49" fontId="78" fillId="0" borderId="0" xfId="54" applyNumberFormat="1" applyFont="1" applyBorder="1" applyAlignment="1">
      <alignment horizontal="center" vertical="center"/>
      <protection/>
    </xf>
    <xf numFmtId="0" fontId="80" fillId="0" borderId="0" xfId="54" applyFont="1">
      <alignment/>
      <protection/>
    </xf>
    <xf numFmtId="0" fontId="11" fillId="0" borderId="0" xfId="54" applyFont="1" applyBorder="1" applyAlignment="1">
      <alignment horizontal="center" vertical="center"/>
      <protection/>
    </xf>
    <xf numFmtId="49" fontId="77" fillId="0" borderId="0" xfId="54" applyNumberFormat="1" applyFont="1" applyBorder="1" applyAlignment="1">
      <alignment horizontal="center" vertical="center" wrapText="1"/>
      <protection/>
    </xf>
    <xf numFmtId="49" fontId="77" fillId="0" borderId="0" xfId="54" applyNumberFormat="1" applyFont="1" applyBorder="1" applyAlignment="1">
      <alignment horizontal="left" vertical="center" wrapText="1"/>
      <protection/>
    </xf>
    <xf numFmtId="49" fontId="7" fillId="0" borderId="0" xfId="54" applyNumberFormat="1" applyFont="1" applyBorder="1" applyAlignment="1">
      <alignment horizontal="left" vertical="center" wrapText="1"/>
      <protection/>
    </xf>
    <xf numFmtId="0" fontId="17" fillId="0" borderId="0" xfId="54" applyFont="1" applyBorder="1" applyAlignment="1">
      <alignment horizontal="left" vertical="center" wrapText="1"/>
      <protection/>
    </xf>
    <xf numFmtId="1" fontId="23" fillId="0" borderId="0" xfId="54" applyNumberFormat="1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left" vertical="center" wrapText="1"/>
      <protection/>
    </xf>
    <xf numFmtId="1" fontId="23" fillId="0" borderId="0" xfId="54" applyNumberFormat="1" applyFont="1" applyBorder="1" applyAlignment="1">
      <alignment horizontal="center" vertical="center"/>
      <protection/>
    </xf>
    <xf numFmtId="0" fontId="81" fillId="0" borderId="0" xfId="54" applyFont="1">
      <alignment/>
      <protection/>
    </xf>
    <xf numFmtId="0" fontId="14" fillId="0" borderId="0" xfId="54" applyFont="1">
      <alignment/>
      <protection/>
    </xf>
    <xf numFmtId="14" fontId="81" fillId="0" borderId="0" xfId="54" applyNumberFormat="1" applyFont="1">
      <alignment/>
      <protection/>
    </xf>
    <xf numFmtId="0" fontId="14" fillId="0" borderId="0" xfId="54" applyFont="1" applyFill="1" applyBorder="1">
      <alignment/>
      <protection/>
    </xf>
    <xf numFmtId="49" fontId="24" fillId="0" borderId="0" xfId="54" applyNumberFormat="1" applyFont="1" applyFill="1" applyBorder="1" applyAlignment="1">
      <alignment horizontal="center" vertical="center" wrapText="1"/>
      <protection/>
    </xf>
    <xf numFmtId="173" fontId="25" fillId="0" borderId="0" xfId="54" applyNumberFormat="1" applyFont="1" applyBorder="1" applyAlignment="1">
      <alignment horizontal="center" vertical="center"/>
      <protection/>
    </xf>
    <xf numFmtId="0" fontId="81" fillId="0" borderId="0" xfId="54" applyFont="1" applyBorder="1">
      <alignment/>
      <protection/>
    </xf>
    <xf numFmtId="49" fontId="14" fillId="0" borderId="0" xfId="54" applyNumberFormat="1" applyFont="1" applyFill="1" applyBorder="1" applyAlignment="1">
      <alignment horizontal="center" vertical="center" wrapText="1"/>
      <protection/>
    </xf>
    <xf numFmtId="1" fontId="14" fillId="0" borderId="0" xfId="54" applyNumberFormat="1" applyFont="1">
      <alignment/>
      <protection/>
    </xf>
    <xf numFmtId="0" fontId="17" fillId="0" borderId="0" xfId="54" applyFont="1" applyFill="1" applyBorder="1" applyAlignment="1">
      <alignment horizontal="left" vertical="center" wrapText="1"/>
      <protection/>
    </xf>
    <xf numFmtId="0" fontId="22" fillId="0" borderId="0" xfId="54" applyFont="1" applyFill="1" applyBorder="1">
      <alignment/>
      <protection/>
    </xf>
    <xf numFmtId="0" fontId="23" fillId="0" borderId="0" xfId="54" applyFont="1" applyFill="1" applyBorder="1">
      <alignment/>
      <protection/>
    </xf>
    <xf numFmtId="0" fontId="26" fillId="0" borderId="0" xfId="54" applyFont="1" applyBorder="1">
      <alignment/>
      <protection/>
    </xf>
    <xf numFmtId="0" fontId="23" fillId="0" borderId="0" xfId="54" applyFont="1" applyFill="1" applyBorder="1" applyAlignment="1">
      <alignment horizontal="left" vertical="center" wrapText="1"/>
      <protection/>
    </xf>
    <xf numFmtId="173" fontId="23" fillId="0" borderId="0" xfId="54" applyNumberFormat="1" applyFont="1" applyBorder="1" applyAlignment="1">
      <alignment horizontal="center" vertical="center" wrapText="1"/>
      <protection/>
    </xf>
    <xf numFmtId="0" fontId="25" fillId="0" borderId="0" xfId="54" applyFont="1" applyBorder="1">
      <alignment/>
      <protection/>
    </xf>
    <xf numFmtId="0" fontId="27" fillId="0" borderId="0" xfId="54" applyFont="1" applyFill="1" applyBorder="1" applyAlignment="1">
      <alignment horizontal="left" vertical="center" wrapText="1"/>
      <protection/>
    </xf>
    <xf numFmtId="0" fontId="25" fillId="0" borderId="0" xfId="54" applyFont="1" applyFill="1" applyBorder="1">
      <alignment/>
      <protection/>
    </xf>
    <xf numFmtId="173" fontId="25" fillId="0" borderId="0" xfId="54" applyNumberFormat="1" applyFont="1" applyBorder="1" applyAlignment="1">
      <alignment horizontal="center" vertical="center" wrapText="1"/>
      <protection/>
    </xf>
    <xf numFmtId="0" fontId="25" fillId="0" borderId="0" xfId="54" applyFont="1" applyFill="1" applyBorder="1" applyAlignment="1">
      <alignment horizontal="left" vertical="center" wrapText="1"/>
      <protection/>
    </xf>
    <xf numFmtId="0" fontId="28" fillId="0" borderId="0" xfId="54" applyFont="1" applyFill="1" applyBorder="1">
      <alignment/>
      <protection/>
    </xf>
    <xf numFmtId="0" fontId="28" fillId="0" borderId="0" xfId="54" applyFont="1" applyBorder="1">
      <alignment/>
      <protection/>
    </xf>
    <xf numFmtId="0" fontId="29" fillId="0" borderId="0" xfId="54" applyFont="1" applyFill="1" applyBorder="1">
      <alignment/>
      <protection/>
    </xf>
    <xf numFmtId="0" fontId="26" fillId="0" borderId="0" xfId="54" applyFont="1">
      <alignment/>
      <protection/>
    </xf>
    <xf numFmtId="0" fontId="26" fillId="0" borderId="0" xfId="54" applyFont="1" applyFill="1" applyBorder="1">
      <alignment/>
      <protection/>
    </xf>
    <xf numFmtId="0" fontId="12" fillId="0" borderId="0" xfId="54" applyFont="1" applyFill="1" applyBorder="1" applyAlignment="1">
      <alignment horizontal="center" vertical="center" wrapText="1"/>
      <protection/>
    </xf>
    <xf numFmtId="49" fontId="13" fillId="0" borderId="0" xfId="62" applyNumberFormat="1" applyFont="1" applyFill="1" applyBorder="1" applyAlignment="1">
      <alignment horizontal="left" vertical="center" wrapText="1"/>
      <protection/>
    </xf>
    <xf numFmtId="49" fontId="13" fillId="0" borderId="0" xfId="62" applyNumberFormat="1" applyFont="1" applyFill="1" applyBorder="1" applyAlignment="1">
      <alignment horizontal="center" vertical="center" wrapText="1"/>
      <protection/>
    </xf>
    <xf numFmtId="0" fontId="1" fillId="0" borderId="0" xfId="64" applyFont="1" applyAlignment="1">
      <alignment horizontal="left"/>
      <protection/>
    </xf>
    <xf numFmtId="49" fontId="12" fillId="0" borderId="0" xfId="0" applyNumberFormat="1" applyFont="1" applyFill="1" applyBorder="1" applyAlignment="1">
      <alignment vertical="center"/>
    </xf>
    <xf numFmtId="0" fontId="11" fillId="0" borderId="0" xfId="64" applyFont="1">
      <alignment/>
      <protection/>
    </xf>
    <xf numFmtId="173" fontId="15" fillId="0" borderId="10" xfId="56" applyNumberFormat="1" applyFont="1" applyFill="1" applyBorder="1" applyAlignment="1">
      <alignment horizontal="center" vertical="center" wrapText="1"/>
      <protection/>
    </xf>
    <xf numFmtId="177" fontId="15" fillId="0" borderId="10" xfId="69" applyNumberFormat="1" applyFont="1" applyFill="1" applyBorder="1" applyAlignment="1">
      <alignment horizontal="center" vertical="center" wrapText="1"/>
    </xf>
    <xf numFmtId="177" fontId="4" fillId="0" borderId="10" xfId="69" applyNumberFormat="1" applyFont="1" applyFill="1" applyBorder="1" applyAlignment="1">
      <alignment horizontal="center" vertical="center"/>
    </xf>
    <xf numFmtId="173" fontId="13" fillId="0" borderId="10" xfId="56" applyNumberFormat="1" applyFont="1" applyBorder="1" applyAlignment="1">
      <alignment horizontal="center" vertical="center"/>
      <protection/>
    </xf>
    <xf numFmtId="173" fontId="4" fillId="0" borderId="13" xfId="56" applyNumberFormat="1" applyFont="1" applyFill="1" applyBorder="1" applyAlignment="1">
      <alignment horizontal="center" vertical="center" wrapText="1"/>
      <protection/>
    </xf>
    <xf numFmtId="49" fontId="30" fillId="0" borderId="10" xfId="56" applyNumberFormat="1" applyFont="1" applyFill="1" applyBorder="1" applyAlignment="1">
      <alignment horizontal="left" vertical="center" wrapText="1"/>
      <protection/>
    </xf>
    <xf numFmtId="49" fontId="12" fillId="0" borderId="10" xfId="62" applyNumberFormat="1" applyFont="1" applyFill="1" applyBorder="1" applyAlignment="1">
      <alignment horizontal="center" vertical="center" wrapText="1"/>
      <protection/>
    </xf>
    <xf numFmtId="49" fontId="11" fillId="0" borderId="10" xfId="62" applyNumberFormat="1" applyFont="1" applyFill="1" applyBorder="1" applyAlignment="1">
      <alignment horizontal="center" vertical="center" wrapText="1"/>
      <protection/>
    </xf>
    <xf numFmtId="49" fontId="11" fillId="0" borderId="10" xfId="62" applyNumberFormat="1" applyFont="1" applyFill="1" applyBorder="1" applyAlignment="1">
      <alignment horizontal="left" vertical="center" wrapText="1"/>
      <protection/>
    </xf>
    <xf numFmtId="173" fontId="11" fillId="0" borderId="10" xfId="54" applyNumberFormat="1" applyFont="1" applyFill="1" applyBorder="1" applyAlignment="1">
      <alignment horizontal="center" vertical="center"/>
      <protection/>
    </xf>
    <xf numFmtId="49" fontId="16" fillId="0" borderId="15" xfId="56" applyNumberFormat="1" applyFont="1" applyFill="1" applyBorder="1" applyAlignment="1">
      <alignment horizontal="center" vertical="center" wrapText="1"/>
      <protection/>
    </xf>
    <xf numFmtId="49" fontId="16" fillId="0" borderId="14" xfId="56" applyNumberFormat="1" applyFont="1" applyFill="1" applyBorder="1" applyAlignment="1">
      <alignment horizontal="center" vertical="center" wrapText="1"/>
      <protection/>
    </xf>
    <xf numFmtId="0" fontId="1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79" fillId="0" borderId="0" xfId="54" applyFont="1" applyBorder="1" applyAlignment="1">
      <alignment horizontal="left" vertical="center" wrapText="1"/>
      <protection/>
    </xf>
    <xf numFmtId="0" fontId="82" fillId="0" borderId="0" xfId="54" applyFont="1" applyBorder="1" applyAlignment="1">
      <alignment horizontal="left" vertical="center" wrapText="1"/>
      <protection/>
    </xf>
    <xf numFmtId="0" fontId="83" fillId="0" borderId="0" xfId="54" applyFont="1" applyBorder="1" applyAlignment="1">
      <alignment horizontal="left" vertical="center" wrapText="1"/>
      <protection/>
    </xf>
    <xf numFmtId="49" fontId="0" fillId="0" borderId="15" xfId="56" applyNumberFormat="1" applyFont="1" applyFill="1" applyBorder="1" applyAlignment="1">
      <alignment horizontal="center" vertical="center" wrapText="1"/>
      <protection/>
    </xf>
    <xf numFmtId="49" fontId="23" fillId="0" borderId="10" xfId="62" applyNumberFormat="1" applyFont="1" applyFill="1" applyBorder="1" applyAlignment="1">
      <alignment horizontal="center" vertical="center"/>
      <protection/>
    </xf>
    <xf numFmtId="49" fontId="23" fillId="0" borderId="10" xfId="62" applyNumberFormat="1" applyFont="1" applyFill="1" applyBorder="1" applyAlignment="1">
      <alignment horizontal="center" vertical="center" wrapText="1"/>
      <protection/>
    </xf>
    <xf numFmtId="49" fontId="11" fillId="0" borderId="15" xfId="62" applyNumberFormat="1" applyFont="1" applyFill="1" applyBorder="1" applyAlignment="1">
      <alignment horizontal="center" vertical="center" wrapText="1"/>
      <protection/>
    </xf>
    <xf numFmtId="173" fontId="13" fillId="0" borderId="10" xfId="62" applyNumberFormat="1" applyFont="1" applyFill="1" applyBorder="1" applyAlignment="1">
      <alignment horizontal="center" vertical="center" wrapText="1"/>
      <protection/>
    </xf>
    <xf numFmtId="9" fontId="13" fillId="0" borderId="10" xfId="70" applyFont="1" applyBorder="1" applyAlignment="1">
      <alignment horizontal="center" vertical="center"/>
    </xf>
    <xf numFmtId="49" fontId="12" fillId="0" borderId="15" xfId="62" applyNumberFormat="1" applyFont="1" applyFill="1" applyBorder="1" applyAlignment="1">
      <alignment horizontal="center" vertical="center" wrapText="1"/>
      <protection/>
    </xf>
    <xf numFmtId="49" fontId="14" fillId="0" borderId="10" xfId="62" applyNumberFormat="1" applyFont="1" applyFill="1" applyBorder="1" applyAlignment="1">
      <alignment horizontal="center" vertical="center"/>
      <protection/>
    </xf>
    <xf numFmtId="49" fontId="14" fillId="0" borderId="10" xfId="62" applyNumberFormat="1" applyFont="1" applyFill="1" applyBorder="1" applyAlignment="1">
      <alignment horizontal="center" vertical="center" wrapText="1"/>
      <protection/>
    </xf>
    <xf numFmtId="9" fontId="7" fillId="0" borderId="10" xfId="70" applyFont="1" applyBorder="1" applyAlignment="1">
      <alignment horizontal="center" vertical="center"/>
    </xf>
    <xf numFmtId="49" fontId="57" fillId="0" borderId="10" xfId="62" applyNumberFormat="1" applyFont="1" applyFill="1" applyBorder="1" applyAlignment="1">
      <alignment horizontal="center" vertical="center" wrapText="1"/>
      <protection/>
    </xf>
    <xf numFmtId="49" fontId="7" fillId="0" borderId="10" xfId="54" applyNumberFormat="1" applyFont="1" applyFill="1" applyBorder="1" applyAlignment="1">
      <alignment horizontal="left" vertical="center"/>
      <protection/>
    </xf>
    <xf numFmtId="49" fontId="16" fillId="0" borderId="10" xfId="54" applyNumberFormat="1" applyFont="1" applyFill="1" applyBorder="1" applyAlignment="1">
      <alignment horizontal="center" vertical="center"/>
      <protection/>
    </xf>
    <xf numFmtId="49" fontId="14" fillId="0" borderId="15" xfId="62" applyNumberFormat="1" applyFont="1" applyFill="1" applyBorder="1" applyAlignment="1">
      <alignment horizontal="center" vertical="center" wrapText="1"/>
      <protection/>
    </xf>
    <xf numFmtId="49" fontId="14" fillId="0" borderId="10" xfId="54" applyNumberFormat="1" applyFont="1" applyFill="1" applyBorder="1" applyAlignment="1">
      <alignment horizontal="center" vertical="center"/>
      <protection/>
    </xf>
    <xf numFmtId="49" fontId="23" fillId="0" borderId="13" xfId="62" applyNumberFormat="1" applyFont="1" applyFill="1" applyBorder="1" applyAlignment="1">
      <alignment horizontal="center" vertical="center"/>
      <protection/>
    </xf>
    <xf numFmtId="49" fontId="23" fillId="0" borderId="13" xfId="62" applyNumberFormat="1" applyFont="1" applyFill="1" applyBorder="1" applyAlignment="1">
      <alignment horizontal="left" vertical="center" wrapText="1"/>
      <protection/>
    </xf>
    <xf numFmtId="49" fontId="12" fillId="0" borderId="13" xfId="62" applyNumberFormat="1" applyFont="1" applyFill="1" applyBorder="1" applyAlignment="1">
      <alignment horizontal="center" vertical="center" wrapText="1"/>
      <protection/>
    </xf>
    <xf numFmtId="49" fontId="11" fillId="0" borderId="13" xfId="62" applyNumberFormat="1" applyFont="1" applyFill="1" applyBorder="1" applyAlignment="1">
      <alignment horizontal="center" vertical="center" wrapText="1"/>
      <protection/>
    </xf>
    <xf numFmtId="49" fontId="14" fillId="0" borderId="13" xfId="62" applyNumberFormat="1" applyFont="1" applyFill="1" applyBorder="1" applyAlignment="1">
      <alignment horizontal="center" vertical="center" wrapText="1"/>
      <protection/>
    </xf>
    <xf numFmtId="49" fontId="11" fillId="0" borderId="16" xfId="62" applyNumberFormat="1" applyFont="1" applyFill="1" applyBorder="1" applyAlignment="1">
      <alignment horizontal="center" vertical="center" wrapText="1"/>
      <protection/>
    </xf>
    <xf numFmtId="0" fontId="11" fillId="0" borderId="15" xfId="62" applyFont="1" applyFill="1" applyBorder="1">
      <alignment/>
      <protection/>
    </xf>
    <xf numFmtId="0" fontId="11" fillId="0" borderId="15" xfId="62" applyFont="1" applyFill="1" applyBorder="1" applyAlignment="1">
      <alignment horizontal="center" vertical="center"/>
      <protection/>
    </xf>
    <xf numFmtId="0" fontId="11" fillId="0" borderId="10" xfId="54" applyFont="1" applyFill="1" applyBorder="1" applyAlignment="1">
      <alignment horizontal="center" vertical="center"/>
      <protection/>
    </xf>
    <xf numFmtId="0" fontId="12" fillId="0" borderId="15" xfId="62" applyFont="1" applyFill="1" applyBorder="1">
      <alignment/>
      <protection/>
    </xf>
    <xf numFmtId="49" fontId="12" fillId="0" borderId="10" xfId="62" applyNumberFormat="1" applyFont="1" applyFill="1" applyBorder="1" applyAlignment="1">
      <alignment horizontal="left" vertical="center" wrapText="1"/>
      <protection/>
    </xf>
    <xf numFmtId="0" fontId="16" fillId="0" borderId="10" xfId="62" applyFont="1" applyFill="1" applyBorder="1">
      <alignment/>
      <protection/>
    </xf>
    <xf numFmtId="0" fontId="7" fillId="0" borderId="17" xfId="54" applyFont="1" applyFill="1" applyBorder="1" applyAlignment="1">
      <alignment horizontal="center" vertical="center"/>
      <protection/>
    </xf>
    <xf numFmtId="0" fontId="16" fillId="0" borderId="10" xfId="62" applyFont="1" applyFill="1" applyBorder="1" applyAlignment="1">
      <alignment horizontal="center" vertical="center"/>
      <protection/>
    </xf>
    <xf numFmtId="0" fontId="11" fillId="0" borderId="10" xfId="54" applyFont="1" applyFill="1" applyBorder="1">
      <alignment/>
      <protection/>
    </xf>
    <xf numFmtId="49" fontId="7" fillId="0" borderId="10" xfId="62" applyNumberFormat="1" applyFont="1" applyFill="1" applyBorder="1" applyAlignment="1">
      <alignment horizontal="left" vertical="top" wrapText="1"/>
      <protection/>
    </xf>
    <xf numFmtId="173" fontId="7" fillId="0" borderId="10" xfId="62" applyNumberFormat="1" applyFont="1" applyFill="1" applyBorder="1" applyAlignment="1">
      <alignment horizontal="center" vertical="center" wrapText="1"/>
      <protection/>
    </xf>
    <xf numFmtId="173" fontId="11" fillId="0" borderId="17" xfId="54" applyNumberFormat="1" applyFont="1" applyFill="1" applyBorder="1" applyAlignment="1">
      <alignment horizontal="center" vertical="center"/>
      <protection/>
    </xf>
    <xf numFmtId="173" fontId="7" fillId="0" borderId="17" xfId="54" applyNumberFormat="1" applyFont="1" applyFill="1" applyBorder="1" applyAlignment="1">
      <alignment horizontal="center" vertical="center"/>
      <protection/>
    </xf>
    <xf numFmtId="0" fontId="11" fillId="0" borderId="15" xfId="54" applyFont="1" applyFill="1" applyBorder="1">
      <alignment/>
      <protection/>
    </xf>
    <xf numFmtId="49" fontId="21" fillId="0" borderId="10" xfId="62" applyNumberFormat="1" applyFont="1" applyFill="1" applyBorder="1" applyAlignment="1">
      <alignment horizontal="center" vertical="center" wrapText="1"/>
      <protection/>
    </xf>
    <xf numFmtId="0" fontId="13" fillId="0" borderId="10" xfId="54" applyFont="1" applyFill="1" applyBorder="1" applyAlignment="1">
      <alignment horizontal="left" vertical="center" wrapText="1"/>
      <protection/>
    </xf>
    <xf numFmtId="0" fontId="12" fillId="0" borderId="10" xfId="54" applyFont="1" applyFill="1" applyBorder="1">
      <alignment/>
      <protection/>
    </xf>
    <xf numFmtId="49" fontId="21" fillId="0" borderId="10" xfId="54" applyNumberFormat="1" applyFont="1" applyFill="1" applyBorder="1" applyAlignment="1">
      <alignment horizontal="left" vertical="center"/>
      <protection/>
    </xf>
    <xf numFmtId="49" fontId="12" fillId="0" borderId="10" xfId="54" applyNumberFormat="1" applyFont="1" applyFill="1" applyBorder="1" applyAlignment="1">
      <alignment horizontal="left" vertical="center" wrapText="1"/>
      <protection/>
    </xf>
    <xf numFmtId="49" fontId="21" fillId="0" borderId="10" xfId="54" applyNumberFormat="1" applyFont="1" applyFill="1" applyBorder="1" applyAlignment="1">
      <alignment horizontal="left" vertical="center" wrapText="1"/>
      <protection/>
    </xf>
    <xf numFmtId="49" fontId="21" fillId="0" borderId="10" xfId="54" applyNumberFormat="1" applyFont="1" applyFill="1" applyBorder="1" applyAlignment="1">
      <alignment horizontal="center" vertical="center" wrapText="1"/>
      <protection/>
    </xf>
    <xf numFmtId="49" fontId="21" fillId="0" borderId="15" xfId="54" applyNumberFormat="1" applyFont="1" applyFill="1" applyBorder="1" applyAlignment="1">
      <alignment horizontal="center" vertical="center" wrapText="1"/>
      <protection/>
    </xf>
    <xf numFmtId="173" fontId="12" fillId="0" borderId="10" xfId="62" applyNumberFormat="1" applyFont="1" applyFill="1" applyBorder="1" applyAlignment="1">
      <alignment horizontal="center" vertical="center" wrapText="1"/>
      <protection/>
    </xf>
    <xf numFmtId="9" fontId="12" fillId="0" borderId="10" xfId="70" applyFont="1" applyBorder="1" applyAlignment="1">
      <alignment horizontal="center" vertical="center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4" xfId="57"/>
    <cellStyle name="Обычный 4 2" xfId="58"/>
    <cellStyle name="Обычный 5" xfId="59"/>
    <cellStyle name="Обычный 6" xfId="60"/>
    <cellStyle name="Обычный 7" xfId="61"/>
    <cellStyle name="Обычный_РАСХОДЫструктуры 2006 2" xfId="62"/>
    <cellStyle name="Обычный_РАСХОДЫструктуры 2006 4 2" xfId="63"/>
    <cellStyle name="Обычный_РАСХОДЫструктуры 2008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Процентный 2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7"/>
  <sheetViews>
    <sheetView tabSelected="1" zoomScale="80" zoomScaleNormal="80" zoomScalePageLayoutView="0" workbookViewId="0" topLeftCell="A1">
      <selection activeCell="A1" sqref="A1:G55"/>
    </sheetView>
  </sheetViews>
  <sheetFormatPr defaultColWidth="9.00390625" defaultRowHeight="12.75"/>
  <cols>
    <col min="1" max="1" width="7.00390625" style="2" customWidth="1"/>
    <col min="2" max="2" width="7.375" style="2" customWidth="1"/>
    <col min="3" max="3" width="16.375" style="2" customWidth="1"/>
    <col min="4" max="4" width="35.625" style="2" customWidth="1"/>
    <col min="5" max="5" width="10.125" style="2" customWidth="1"/>
    <col min="6" max="6" width="9.625" style="2" customWidth="1"/>
    <col min="7" max="7" width="8.625" style="3" customWidth="1"/>
    <col min="8" max="9" width="8.25390625" style="3" customWidth="1"/>
    <col min="10" max="16384" width="9.125" style="2" customWidth="1"/>
  </cols>
  <sheetData>
    <row r="1" spans="1:5" ht="12.75">
      <c r="A1" s="37" t="s">
        <v>230</v>
      </c>
      <c r="B1" s="37"/>
      <c r="C1" s="37"/>
      <c r="D1" s="23"/>
      <c r="E1" s="16" t="s">
        <v>72</v>
      </c>
    </row>
    <row r="2" spans="1:10" ht="12.75">
      <c r="A2" s="37"/>
      <c r="B2" s="37"/>
      <c r="C2" s="37"/>
      <c r="D2" s="23"/>
      <c r="J2" s="108"/>
    </row>
    <row r="3" spans="1:8" ht="12.75">
      <c r="A3" s="37"/>
      <c r="B3" s="37"/>
      <c r="C3" s="37"/>
      <c r="D3" s="23"/>
      <c r="H3" s="107"/>
    </row>
    <row r="4" spans="1:8" ht="12.75">
      <c r="A4" s="1"/>
      <c r="B4" s="27" t="s">
        <v>182</v>
      </c>
      <c r="C4" s="27"/>
      <c r="D4" s="38" t="s">
        <v>183</v>
      </c>
      <c r="E4" s="25"/>
      <c r="F4" s="25"/>
      <c r="G4" s="23"/>
      <c r="H4" s="107"/>
    </row>
    <row r="5" spans="1:13" ht="18">
      <c r="A5" s="1"/>
      <c r="B5" s="235" t="s">
        <v>181</v>
      </c>
      <c r="C5" s="235"/>
      <c r="D5" s="235"/>
      <c r="E5" s="235"/>
      <c r="F5" s="235"/>
      <c r="G5" s="33"/>
      <c r="H5" s="107"/>
      <c r="M5" s="16" t="s">
        <v>72</v>
      </c>
    </row>
    <row r="6" spans="1:15" ht="12.75">
      <c r="A6" s="1"/>
      <c r="B6" s="20" t="s">
        <v>180</v>
      </c>
      <c r="C6" s="20"/>
      <c r="D6" s="20"/>
      <c r="E6" s="20"/>
      <c r="F6" s="20"/>
      <c r="G6" s="34"/>
      <c r="M6" s="26" t="s">
        <v>177</v>
      </c>
      <c r="O6" s="3"/>
    </row>
    <row r="7" spans="1:15" ht="12.75">
      <c r="A7" s="1"/>
      <c r="B7" s="20" t="s">
        <v>184</v>
      </c>
      <c r="C7" s="20"/>
      <c r="D7" s="20"/>
      <c r="E7" s="20"/>
      <c r="F7" s="20"/>
      <c r="G7" s="34"/>
      <c r="M7" s="26" t="s">
        <v>73</v>
      </c>
      <c r="O7" s="3"/>
    </row>
    <row r="8" spans="1:15" ht="15.75" customHeight="1">
      <c r="A8" s="1"/>
      <c r="B8" s="236" t="s">
        <v>272</v>
      </c>
      <c r="C8" s="236"/>
      <c r="D8" s="236"/>
      <c r="E8" s="236"/>
      <c r="F8" s="236"/>
      <c r="G8" s="34"/>
      <c r="M8" s="26" t="s">
        <v>74</v>
      </c>
      <c r="O8" s="3"/>
    </row>
    <row r="9" spans="1:15" ht="12.75">
      <c r="A9" s="39"/>
      <c r="B9" s="40"/>
      <c r="C9" s="37"/>
      <c r="D9" s="41"/>
      <c r="F9" s="105" t="s">
        <v>3</v>
      </c>
      <c r="G9" s="29"/>
      <c r="M9" s="26" t="s">
        <v>270</v>
      </c>
      <c r="O9" s="3"/>
    </row>
    <row r="10" spans="1:7" ht="42.75" customHeight="1">
      <c r="A10" s="42" t="s">
        <v>0</v>
      </c>
      <c r="B10" s="233" t="s">
        <v>9</v>
      </c>
      <c r="C10" s="234"/>
      <c r="D10" s="43" t="s">
        <v>1</v>
      </c>
      <c r="E10" s="44" t="s">
        <v>196</v>
      </c>
      <c r="F10" s="45" t="s">
        <v>176</v>
      </c>
      <c r="G10" s="46" t="s">
        <v>7</v>
      </c>
    </row>
    <row r="11" spans="1:7" ht="72.75" customHeight="1">
      <c r="A11" s="47"/>
      <c r="B11" s="48" t="s">
        <v>10</v>
      </c>
      <c r="C11" s="49" t="s">
        <v>11</v>
      </c>
      <c r="D11" s="50"/>
      <c r="E11" s="89" t="s">
        <v>266</v>
      </c>
      <c r="F11" s="51" t="s">
        <v>195</v>
      </c>
      <c r="G11" s="51" t="s">
        <v>128</v>
      </c>
    </row>
    <row r="12" spans="1:12" ht="30.75" customHeight="1">
      <c r="A12" s="82" t="s">
        <v>12</v>
      </c>
      <c r="B12" s="52"/>
      <c r="C12" s="71" t="s">
        <v>185</v>
      </c>
      <c r="D12" s="72" t="s">
        <v>123</v>
      </c>
      <c r="E12" s="223">
        <f>E13+E25+E28+E31</f>
        <v>68763.6</v>
      </c>
      <c r="F12" s="223">
        <f>F13+F25+F28+F31</f>
        <v>53014.565760000005</v>
      </c>
      <c r="G12" s="224">
        <f>F12/E12</f>
        <v>0.770968444933075</v>
      </c>
      <c r="H12" s="109"/>
      <c r="I12" s="110"/>
      <c r="J12" s="111"/>
      <c r="K12" s="112"/>
      <c r="L12" s="113"/>
    </row>
    <row r="13" spans="1:12" ht="20.25" customHeight="1">
      <c r="A13" s="73" t="s">
        <v>13</v>
      </c>
      <c r="B13" s="52"/>
      <c r="C13" s="71" t="s">
        <v>14</v>
      </c>
      <c r="D13" s="75" t="s">
        <v>15</v>
      </c>
      <c r="E13" s="78">
        <f>E14+E20+E23</f>
        <v>66363.6</v>
      </c>
      <c r="F13" s="78">
        <f>F14+F20+F23</f>
        <v>47047.21882</v>
      </c>
      <c r="G13" s="225">
        <f>F13/E13</f>
        <v>0.7089310830033331</v>
      </c>
      <c r="H13" s="114"/>
      <c r="I13" s="115"/>
      <c r="J13" s="116"/>
      <c r="K13" s="112"/>
      <c r="L13" s="5"/>
    </row>
    <row r="14" spans="1:10" ht="47.25" customHeight="1">
      <c r="A14" s="73" t="s">
        <v>16</v>
      </c>
      <c r="B14" s="54"/>
      <c r="C14" s="71" t="s">
        <v>17</v>
      </c>
      <c r="D14" s="75" t="s">
        <v>18</v>
      </c>
      <c r="E14" s="78">
        <f>E15+E16+E17+E18+E19</f>
        <v>30632.300000000003</v>
      </c>
      <c r="F14" s="78">
        <f>F15+F16+F17+F18+F19</f>
        <v>24527.168799999996</v>
      </c>
      <c r="G14" s="104">
        <f>F14/E14</f>
        <v>0.8006962846407222</v>
      </c>
      <c r="I14" s="6"/>
      <c r="J14" s="6"/>
    </row>
    <row r="15" spans="1:12" ht="47.25" customHeight="1">
      <c r="A15" s="55" t="s">
        <v>19</v>
      </c>
      <c r="B15" s="56">
        <v>182</v>
      </c>
      <c r="C15" s="76" t="s">
        <v>20</v>
      </c>
      <c r="D15" s="57" t="s">
        <v>21</v>
      </c>
      <c r="E15" s="77">
        <v>17250.2</v>
      </c>
      <c r="F15" s="125">
        <v>12796.84817</v>
      </c>
      <c r="G15" s="103">
        <f aca="true" t="shared" si="0" ref="G15:G54">F15/E15</f>
        <v>0.7418376697081772</v>
      </c>
      <c r="I15" s="117"/>
      <c r="J15" s="118"/>
      <c r="K15" s="119"/>
      <c r="L15" s="8"/>
    </row>
    <row r="16" spans="1:12" ht="62.25" customHeight="1">
      <c r="A16" s="55" t="s">
        <v>22</v>
      </c>
      <c r="B16" s="56">
        <v>182</v>
      </c>
      <c r="C16" s="76" t="s">
        <v>23</v>
      </c>
      <c r="D16" s="57" t="s">
        <v>24</v>
      </c>
      <c r="E16" s="77">
        <v>0</v>
      </c>
      <c r="F16" s="125">
        <v>-0.14001</v>
      </c>
      <c r="G16" s="103">
        <v>0</v>
      </c>
      <c r="I16" s="117"/>
      <c r="J16" s="118"/>
      <c r="K16" s="119"/>
      <c r="L16" s="7"/>
    </row>
    <row r="17" spans="1:12" ht="90.75" customHeight="1">
      <c r="A17" s="55" t="s">
        <v>25</v>
      </c>
      <c r="B17" s="56">
        <v>182</v>
      </c>
      <c r="C17" s="76" t="s">
        <v>26</v>
      </c>
      <c r="D17" s="57" t="s">
        <v>231</v>
      </c>
      <c r="E17" s="84">
        <v>13332.1</v>
      </c>
      <c r="F17" s="125">
        <v>11791.20191</v>
      </c>
      <c r="G17" s="103">
        <f t="shared" si="0"/>
        <v>0.884421952280586</v>
      </c>
      <c r="I17" s="117"/>
      <c r="J17" s="118"/>
      <c r="K17" s="119"/>
      <c r="L17" s="7"/>
    </row>
    <row r="18" spans="1:12" ht="78.75" customHeight="1">
      <c r="A18" s="55" t="s">
        <v>27</v>
      </c>
      <c r="B18" s="56">
        <v>182</v>
      </c>
      <c r="C18" s="76" t="s">
        <v>28</v>
      </c>
      <c r="D18" s="57" t="s">
        <v>29</v>
      </c>
      <c r="E18" s="84">
        <v>0</v>
      </c>
      <c r="F18" s="125">
        <v>0.81024</v>
      </c>
      <c r="G18" s="103">
        <v>1</v>
      </c>
      <c r="I18" s="10"/>
      <c r="J18" s="8"/>
      <c r="K18" s="119"/>
      <c r="L18" s="119"/>
    </row>
    <row r="19" spans="1:12" ht="50.25" customHeight="1">
      <c r="A19" s="55" t="s">
        <v>30</v>
      </c>
      <c r="B19" s="56">
        <v>182</v>
      </c>
      <c r="C19" s="76" t="s">
        <v>31</v>
      </c>
      <c r="D19" s="57" t="s">
        <v>232</v>
      </c>
      <c r="E19" s="84">
        <v>50</v>
      </c>
      <c r="F19" s="125">
        <v>-61.55151</v>
      </c>
      <c r="G19" s="103">
        <v>0</v>
      </c>
      <c r="I19" s="10"/>
      <c r="L19" s="120"/>
    </row>
    <row r="20" spans="1:10" ht="45.75" customHeight="1">
      <c r="A20" s="73" t="s">
        <v>32</v>
      </c>
      <c r="B20" s="54"/>
      <c r="C20" s="74" t="s">
        <v>33</v>
      </c>
      <c r="D20" s="75" t="s">
        <v>34</v>
      </c>
      <c r="E20" s="78">
        <f>E21+E22</f>
        <v>35446.3</v>
      </c>
      <c r="F20" s="78">
        <f>F21+F22</f>
        <v>21852.84556</v>
      </c>
      <c r="G20" s="104">
        <f t="shared" si="0"/>
        <v>0.6165056877586659</v>
      </c>
      <c r="I20" s="11"/>
      <c r="J20" s="11"/>
    </row>
    <row r="21" spans="1:10" ht="45.75" customHeight="1">
      <c r="A21" s="55" t="s">
        <v>35</v>
      </c>
      <c r="B21" s="56">
        <v>182</v>
      </c>
      <c r="C21" s="76" t="s">
        <v>36</v>
      </c>
      <c r="D21" s="57" t="s">
        <v>34</v>
      </c>
      <c r="E21" s="77">
        <v>35446.3</v>
      </c>
      <c r="F21" s="125">
        <v>21852.08234</v>
      </c>
      <c r="G21" s="103">
        <f t="shared" si="0"/>
        <v>0.6164841560332108</v>
      </c>
      <c r="I21" s="10"/>
      <c r="J21" s="8"/>
    </row>
    <row r="22" spans="1:10" ht="61.5" customHeight="1">
      <c r="A22" s="55" t="s">
        <v>37</v>
      </c>
      <c r="B22" s="56">
        <v>182</v>
      </c>
      <c r="C22" s="76" t="s">
        <v>38</v>
      </c>
      <c r="D22" s="57" t="s">
        <v>39</v>
      </c>
      <c r="E22" s="77">
        <v>0</v>
      </c>
      <c r="F22" s="125">
        <v>0.76322</v>
      </c>
      <c r="G22" s="103">
        <v>0</v>
      </c>
      <c r="I22" s="10"/>
      <c r="J22" s="8"/>
    </row>
    <row r="23" spans="1:10" ht="44.25" customHeight="1">
      <c r="A23" s="73" t="s">
        <v>88</v>
      </c>
      <c r="B23" s="54"/>
      <c r="C23" s="74" t="s">
        <v>186</v>
      </c>
      <c r="D23" s="75" t="s">
        <v>124</v>
      </c>
      <c r="E23" s="78">
        <f>E24</f>
        <v>285</v>
      </c>
      <c r="F23" s="78">
        <f>F24</f>
        <v>667.20446</v>
      </c>
      <c r="G23" s="104">
        <f t="shared" si="0"/>
        <v>2.3410682807017547</v>
      </c>
      <c r="I23" s="10"/>
      <c r="J23" s="8"/>
    </row>
    <row r="24" spans="1:10" ht="63" customHeight="1">
      <c r="A24" s="79" t="s">
        <v>187</v>
      </c>
      <c r="B24" s="56">
        <v>182</v>
      </c>
      <c r="C24" s="76" t="s">
        <v>142</v>
      </c>
      <c r="D24" s="57" t="s">
        <v>233</v>
      </c>
      <c r="E24" s="77">
        <v>285</v>
      </c>
      <c r="F24" s="125">
        <v>667.20446</v>
      </c>
      <c r="G24" s="103">
        <f t="shared" si="0"/>
        <v>2.3410682807017547</v>
      </c>
      <c r="I24" s="13"/>
      <c r="J24" s="13"/>
    </row>
    <row r="25" spans="1:10" ht="62.25" customHeight="1">
      <c r="A25" s="73" t="s">
        <v>93</v>
      </c>
      <c r="B25" s="52"/>
      <c r="C25" s="74" t="s">
        <v>41</v>
      </c>
      <c r="D25" s="75" t="s">
        <v>42</v>
      </c>
      <c r="E25" s="80">
        <f>E26</f>
        <v>0</v>
      </c>
      <c r="F25" s="80">
        <f>F26</f>
        <v>0</v>
      </c>
      <c r="G25" s="104">
        <v>0</v>
      </c>
      <c r="I25" s="11"/>
      <c r="J25" s="11"/>
    </row>
    <row r="26" spans="1:10" ht="20.25" customHeight="1">
      <c r="A26" s="121" t="s">
        <v>71</v>
      </c>
      <c r="B26" s="52"/>
      <c r="C26" s="71" t="s">
        <v>44</v>
      </c>
      <c r="D26" s="53" t="s">
        <v>45</v>
      </c>
      <c r="E26" s="80">
        <f>E27</f>
        <v>0</v>
      </c>
      <c r="F26" s="80">
        <f>F27</f>
        <v>0</v>
      </c>
      <c r="G26" s="104">
        <v>0</v>
      </c>
      <c r="I26" s="14"/>
      <c r="J26" s="14"/>
    </row>
    <row r="27" spans="1:10" ht="30" customHeight="1">
      <c r="A27" s="60" t="s">
        <v>168</v>
      </c>
      <c r="B27" s="52">
        <v>182</v>
      </c>
      <c r="C27" s="76" t="s">
        <v>46</v>
      </c>
      <c r="D27" s="59" t="s">
        <v>47</v>
      </c>
      <c r="E27" s="87">
        <v>0</v>
      </c>
      <c r="F27" s="125">
        <v>0</v>
      </c>
      <c r="G27" s="103">
        <v>0</v>
      </c>
      <c r="I27" s="10"/>
      <c r="J27" s="8"/>
    </row>
    <row r="28" spans="1:10" ht="49.5" customHeight="1">
      <c r="A28" s="73" t="s">
        <v>40</v>
      </c>
      <c r="B28" s="52"/>
      <c r="C28" s="74" t="s">
        <v>234</v>
      </c>
      <c r="D28" s="75" t="s">
        <v>235</v>
      </c>
      <c r="E28" s="80">
        <f>E29</f>
        <v>0</v>
      </c>
      <c r="F28" s="80">
        <f>F29</f>
        <v>29.2542</v>
      </c>
      <c r="G28" s="103">
        <v>0</v>
      </c>
      <c r="I28" s="10"/>
      <c r="J28" s="8"/>
    </row>
    <row r="29" spans="1:10" ht="71.25" customHeight="1">
      <c r="A29" s="73" t="s">
        <v>43</v>
      </c>
      <c r="B29" s="52"/>
      <c r="C29" s="74" t="s">
        <v>236</v>
      </c>
      <c r="D29" s="81" t="s">
        <v>237</v>
      </c>
      <c r="E29" s="80">
        <f>E30</f>
        <v>0</v>
      </c>
      <c r="F29" s="80">
        <f>F30</f>
        <v>29.2542</v>
      </c>
      <c r="G29" s="103">
        <v>0</v>
      </c>
      <c r="I29" s="10"/>
      <c r="J29" s="8"/>
    </row>
    <row r="30" spans="1:10" ht="53.25" customHeight="1">
      <c r="A30" s="60" t="s">
        <v>43</v>
      </c>
      <c r="B30" s="52">
        <v>867</v>
      </c>
      <c r="C30" s="242" t="s">
        <v>269</v>
      </c>
      <c r="D30" s="122" t="s">
        <v>271</v>
      </c>
      <c r="E30" s="87">
        <v>0</v>
      </c>
      <c r="F30" s="87">
        <v>29.2542</v>
      </c>
      <c r="G30" s="103">
        <v>0</v>
      </c>
      <c r="I30" s="10"/>
      <c r="J30" s="8"/>
    </row>
    <row r="31" spans="1:10" ht="31.5" customHeight="1">
      <c r="A31" s="73" t="s">
        <v>206</v>
      </c>
      <c r="B31" s="52"/>
      <c r="C31" s="74" t="s">
        <v>48</v>
      </c>
      <c r="D31" s="228" t="s">
        <v>49</v>
      </c>
      <c r="E31" s="80">
        <f>E32+E35</f>
        <v>2400</v>
      </c>
      <c r="F31" s="80">
        <f>F32+F35</f>
        <v>5938.09274</v>
      </c>
      <c r="G31" s="104">
        <f t="shared" si="0"/>
        <v>2.4742053083333335</v>
      </c>
      <c r="I31" s="6"/>
      <c r="J31" s="6"/>
    </row>
    <row r="32" spans="1:10" ht="103.5" customHeight="1">
      <c r="A32" s="73" t="s">
        <v>207</v>
      </c>
      <c r="B32" s="61"/>
      <c r="C32" s="74" t="s">
        <v>50</v>
      </c>
      <c r="D32" s="81" t="s">
        <v>51</v>
      </c>
      <c r="E32" s="78">
        <f>E33+E34</f>
        <v>150</v>
      </c>
      <c r="F32" s="78">
        <f>F33+F34</f>
        <v>27.2</v>
      </c>
      <c r="G32" s="104">
        <f t="shared" si="0"/>
        <v>0.18133333333333332</v>
      </c>
      <c r="I32" s="14"/>
      <c r="J32" s="14"/>
    </row>
    <row r="33" spans="1:10" ht="95.25" customHeight="1">
      <c r="A33" s="79" t="s">
        <v>208</v>
      </c>
      <c r="B33" s="61">
        <v>182</v>
      </c>
      <c r="C33" s="76" t="s">
        <v>50</v>
      </c>
      <c r="D33" s="57" t="s">
        <v>51</v>
      </c>
      <c r="E33" s="77">
        <v>150</v>
      </c>
      <c r="F33" s="125">
        <v>27.2</v>
      </c>
      <c r="G33" s="103">
        <f t="shared" si="0"/>
        <v>0.18133333333333332</v>
      </c>
      <c r="I33" s="10"/>
      <c r="J33" s="9"/>
    </row>
    <row r="34" spans="1:10" ht="77.25" customHeight="1">
      <c r="A34" s="79" t="s">
        <v>210</v>
      </c>
      <c r="B34" s="61">
        <v>188</v>
      </c>
      <c r="C34" s="76" t="s">
        <v>50</v>
      </c>
      <c r="D34" s="57" t="s">
        <v>51</v>
      </c>
      <c r="E34" s="77">
        <v>0</v>
      </c>
      <c r="F34" s="77">
        <v>0</v>
      </c>
      <c r="G34" s="103">
        <v>0</v>
      </c>
      <c r="I34" s="15"/>
      <c r="J34" s="15"/>
    </row>
    <row r="35" spans="1:10" ht="52.5" customHeight="1">
      <c r="A35" s="73" t="s">
        <v>238</v>
      </c>
      <c r="B35" s="52"/>
      <c r="C35" s="74" t="s">
        <v>52</v>
      </c>
      <c r="D35" s="75" t="s">
        <v>53</v>
      </c>
      <c r="E35" s="80">
        <f>E36</f>
        <v>2250</v>
      </c>
      <c r="F35" s="80">
        <f>F36</f>
        <v>5910.89274</v>
      </c>
      <c r="G35" s="104">
        <f t="shared" si="0"/>
        <v>2.62706344</v>
      </c>
      <c r="I35" s="15"/>
      <c r="J35" s="15"/>
    </row>
    <row r="36" spans="1:10" ht="94.5" customHeight="1">
      <c r="A36" s="73" t="s">
        <v>239</v>
      </c>
      <c r="B36" s="52"/>
      <c r="C36" s="74" t="s">
        <v>54</v>
      </c>
      <c r="D36" s="75" t="s">
        <v>129</v>
      </c>
      <c r="E36" s="80">
        <f>E37+E42++E43</f>
        <v>2250</v>
      </c>
      <c r="F36" s="80">
        <f>F37+F42++F43</f>
        <v>5910.89274</v>
      </c>
      <c r="G36" s="104">
        <f t="shared" si="0"/>
        <v>2.62706344</v>
      </c>
      <c r="I36" s="15"/>
      <c r="J36" s="15"/>
    </row>
    <row r="37" spans="1:10" ht="113.25" customHeight="1">
      <c r="A37" s="63" t="s">
        <v>240</v>
      </c>
      <c r="B37" s="64"/>
      <c r="C37" s="71" t="s">
        <v>55</v>
      </c>
      <c r="D37" s="62" t="s">
        <v>241</v>
      </c>
      <c r="E37" s="88">
        <f>SUM(E38:E41)</f>
        <v>2000</v>
      </c>
      <c r="F37" s="88">
        <f>SUM(F38:F41)</f>
        <v>5716.48768</v>
      </c>
      <c r="G37" s="104">
        <f t="shared" si="0"/>
        <v>2.85824384</v>
      </c>
      <c r="I37" s="15"/>
      <c r="J37" s="15"/>
    </row>
    <row r="38" spans="1:10" ht="117" customHeight="1">
      <c r="A38" s="58" t="s">
        <v>242</v>
      </c>
      <c r="B38" s="65" t="s">
        <v>56</v>
      </c>
      <c r="C38" s="76" t="s">
        <v>55</v>
      </c>
      <c r="D38" s="59" t="s">
        <v>241</v>
      </c>
      <c r="E38" s="84">
        <v>1400</v>
      </c>
      <c r="F38" s="125">
        <v>1760</v>
      </c>
      <c r="G38" s="103">
        <f t="shared" si="0"/>
        <v>1.2571428571428571</v>
      </c>
      <c r="I38" s="15"/>
      <c r="J38" s="15"/>
    </row>
    <row r="39" spans="1:10" ht="117.75" customHeight="1">
      <c r="A39" s="58" t="s">
        <v>243</v>
      </c>
      <c r="B39" s="65" t="s">
        <v>57</v>
      </c>
      <c r="C39" s="76" t="s">
        <v>55</v>
      </c>
      <c r="D39" s="59" t="s">
        <v>241</v>
      </c>
      <c r="E39" s="84">
        <v>50</v>
      </c>
      <c r="F39" s="125">
        <v>34.06781</v>
      </c>
      <c r="G39" s="103">
        <f t="shared" si="0"/>
        <v>0.6813562000000001</v>
      </c>
      <c r="I39" s="15"/>
      <c r="J39" s="15"/>
    </row>
    <row r="40" spans="1:10" ht="111.75" customHeight="1">
      <c r="A40" s="58" t="s">
        <v>244</v>
      </c>
      <c r="B40" s="65" t="s">
        <v>58</v>
      </c>
      <c r="C40" s="76" t="s">
        <v>55</v>
      </c>
      <c r="D40" s="59" t="s">
        <v>241</v>
      </c>
      <c r="E40" s="84">
        <v>50</v>
      </c>
      <c r="F40" s="125">
        <v>16.89444</v>
      </c>
      <c r="G40" s="103">
        <f t="shared" si="0"/>
        <v>0.3378888</v>
      </c>
      <c r="I40" s="10"/>
      <c r="J40" s="12"/>
    </row>
    <row r="41" spans="1:10" ht="102" customHeight="1">
      <c r="A41" s="58" t="s">
        <v>245</v>
      </c>
      <c r="B41" s="65" t="s">
        <v>246</v>
      </c>
      <c r="C41" s="76" t="s">
        <v>55</v>
      </c>
      <c r="D41" s="59" t="s">
        <v>241</v>
      </c>
      <c r="E41" s="84">
        <v>500</v>
      </c>
      <c r="F41" s="125">
        <v>3905.52543</v>
      </c>
      <c r="G41" s="103">
        <f t="shared" si="0"/>
        <v>7.81105086</v>
      </c>
      <c r="I41" s="11"/>
      <c r="J41" s="11"/>
    </row>
    <row r="42" spans="1:10" ht="91.5" customHeight="1">
      <c r="A42" s="63" t="s">
        <v>247</v>
      </c>
      <c r="B42" s="64" t="s">
        <v>58</v>
      </c>
      <c r="C42" s="71" t="s">
        <v>59</v>
      </c>
      <c r="D42" s="62" t="s">
        <v>60</v>
      </c>
      <c r="E42" s="78">
        <v>250</v>
      </c>
      <c r="F42" s="226">
        <v>194.40506</v>
      </c>
      <c r="G42" s="104">
        <f t="shared" si="0"/>
        <v>0.77762024</v>
      </c>
      <c r="I42" s="11"/>
      <c r="J42" s="11"/>
    </row>
    <row r="43" spans="1:10" ht="91.5" customHeight="1">
      <c r="A43" s="63" t="s">
        <v>248</v>
      </c>
      <c r="B43" s="123">
        <v>978</v>
      </c>
      <c r="C43" s="71" t="s">
        <v>171</v>
      </c>
      <c r="D43" s="62" t="s">
        <v>172</v>
      </c>
      <c r="E43" s="88">
        <v>0</v>
      </c>
      <c r="F43" s="226">
        <v>0</v>
      </c>
      <c r="G43" s="104">
        <v>0</v>
      </c>
      <c r="I43" s="11"/>
      <c r="J43" s="11"/>
    </row>
    <row r="44" spans="1:10" ht="36.75" customHeight="1">
      <c r="A44" s="82" t="s">
        <v>61</v>
      </c>
      <c r="B44" s="54"/>
      <c r="C44" s="74" t="s">
        <v>62</v>
      </c>
      <c r="D44" s="72" t="s">
        <v>63</v>
      </c>
      <c r="E44" s="80">
        <f>E45</f>
        <v>2979.2</v>
      </c>
      <c r="F44" s="80">
        <f>F45</f>
        <v>2227</v>
      </c>
      <c r="G44" s="104">
        <f t="shared" si="0"/>
        <v>0.747516111707841</v>
      </c>
      <c r="I44" s="11"/>
      <c r="J44" s="11"/>
    </row>
    <row r="45" spans="1:10" ht="53.25" customHeight="1">
      <c r="A45" s="73" t="s">
        <v>13</v>
      </c>
      <c r="B45" s="54"/>
      <c r="C45" s="74" t="s">
        <v>64</v>
      </c>
      <c r="D45" s="75" t="s">
        <v>65</v>
      </c>
      <c r="E45" s="80">
        <f>E46+E48</f>
        <v>2979.2</v>
      </c>
      <c r="F45" s="80">
        <f>F46+F48</f>
        <v>2227</v>
      </c>
      <c r="G45" s="104">
        <f t="shared" si="0"/>
        <v>0.747516111707841</v>
      </c>
      <c r="I45" s="13"/>
      <c r="J45" s="13"/>
    </row>
    <row r="46" spans="1:10" ht="23.25" customHeight="1">
      <c r="A46" s="83" t="s">
        <v>4</v>
      </c>
      <c r="B46" s="54"/>
      <c r="C46" s="74" t="s">
        <v>249</v>
      </c>
      <c r="D46" s="75" t="s">
        <v>66</v>
      </c>
      <c r="E46" s="80">
        <v>0</v>
      </c>
      <c r="F46" s="80">
        <v>0</v>
      </c>
      <c r="G46" s="104">
        <v>0</v>
      </c>
      <c r="I46" s="10"/>
      <c r="J46" s="12"/>
    </row>
    <row r="47" spans="1:10" ht="51" customHeight="1">
      <c r="A47" s="58" t="s">
        <v>67</v>
      </c>
      <c r="B47" s="56">
        <v>978</v>
      </c>
      <c r="C47" s="76" t="s">
        <v>250</v>
      </c>
      <c r="D47" s="57" t="s">
        <v>173</v>
      </c>
      <c r="E47" s="84">
        <v>0</v>
      </c>
      <c r="F47" s="84">
        <v>0</v>
      </c>
      <c r="G47" s="103">
        <v>0</v>
      </c>
      <c r="I47" s="11"/>
      <c r="J47" s="11"/>
    </row>
    <row r="48" spans="1:10" ht="39" customHeight="1">
      <c r="A48" s="73" t="s">
        <v>68</v>
      </c>
      <c r="B48" s="56"/>
      <c r="C48" s="74" t="s">
        <v>188</v>
      </c>
      <c r="D48" s="75" t="s">
        <v>251</v>
      </c>
      <c r="E48" s="80">
        <f>E49+E52</f>
        <v>2979.2</v>
      </c>
      <c r="F48" s="80">
        <f>F49+F52</f>
        <v>2227</v>
      </c>
      <c r="G48" s="104">
        <f t="shared" si="0"/>
        <v>0.747516111707841</v>
      </c>
      <c r="I48" s="12"/>
      <c r="J48" s="12"/>
    </row>
    <row r="49" spans="1:10" ht="98.25" customHeight="1">
      <c r="A49" s="85" t="s">
        <v>35</v>
      </c>
      <c r="B49" s="66"/>
      <c r="C49" s="71" t="s">
        <v>189</v>
      </c>
      <c r="D49" s="75" t="s">
        <v>143</v>
      </c>
      <c r="E49" s="80">
        <f>E50+E51</f>
        <v>1556.6000000000001</v>
      </c>
      <c r="F49" s="80">
        <f>F50+F51</f>
        <v>1079.1</v>
      </c>
      <c r="G49" s="103">
        <f t="shared" si="0"/>
        <v>0.6932416805858922</v>
      </c>
      <c r="I49" s="10"/>
      <c r="J49" s="8"/>
    </row>
    <row r="50" spans="1:10" ht="92.25" customHeight="1">
      <c r="A50" s="58" t="s">
        <v>174</v>
      </c>
      <c r="B50" s="56">
        <v>978</v>
      </c>
      <c r="C50" s="76" t="s">
        <v>190</v>
      </c>
      <c r="D50" s="57" t="s">
        <v>5</v>
      </c>
      <c r="E50" s="84">
        <v>1549.7</v>
      </c>
      <c r="F50" s="125">
        <v>1079.1</v>
      </c>
      <c r="G50" s="103">
        <f t="shared" si="0"/>
        <v>0.6963283216106342</v>
      </c>
      <c r="I50" s="10"/>
      <c r="J50" s="8"/>
    </row>
    <row r="51" spans="1:10" ht="138" customHeight="1">
      <c r="A51" s="58" t="s">
        <v>175</v>
      </c>
      <c r="B51" s="56">
        <v>978</v>
      </c>
      <c r="C51" s="76" t="s">
        <v>191</v>
      </c>
      <c r="D51" s="67" t="s">
        <v>6</v>
      </c>
      <c r="E51" s="77">
        <v>6.9</v>
      </c>
      <c r="F51" s="125">
        <v>0</v>
      </c>
      <c r="G51" s="103">
        <f t="shared" si="0"/>
        <v>0</v>
      </c>
      <c r="I51" s="12"/>
      <c r="J51" s="12"/>
    </row>
    <row r="52" spans="1:10" ht="92.25" customHeight="1">
      <c r="A52" s="85" t="s">
        <v>199</v>
      </c>
      <c r="B52" s="68"/>
      <c r="C52" s="71" t="s">
        <v>192</v>
      </c>
      <c r="D52" s="53" t="s">
        <v>144</v>
      </c>
      <c r="E52" s="80">
        <f>E53+E54</f>
        <v>1422.6</v>
      </c>
      <c r="F52" s="80">
        <f>F53+F54</f>
        <v>1147.9</v>
      </c>
      <c r="G52" s="104">
        <f t="shared" si="0"/>
        <v>0.8069028539294251</v>
      </c>
      <c r="I52" s="10"/>
      <c r="J52" s="10"/>
    </row>
    <row r="53" spans="1:10" ht="56.25" customHeight="1">
      <c r="A53" s="58" t="s">
        <v>252</v>
      </c>
      <c r="B53" s="56">
        <v>978</v>
      </c>
      <c r="C53" s="76" t="s">
        <v>193</v>
      </c>
      <c r="D53" s="57" t="s">
        <v>69</v>
      </c>
      <c r="E53" s="84">
        <v>997.8</v>
      </c>
      <c r="F53" s="125">
        <v>854</v>
      </c>
      <c r="G53" s="103">
        <f t="shared" si="0"/>
        <v>0.8558829424734417</v>
      </c>
      <c r="I53" s="10"/>
      <c r="J53" s="10"/>
    </row>
    <row r="54" spans="1:10" ht="54.75" customHeight="1">
      <c r="A54" s="58" t="s">
        <v>253</v>
      </c>
      <c r="B54" s="56">
        <v>978</v>
      </c>
      <c r="C54" s="76" t="s">
        <v>194</v>
      </c>
      <c r="D54" s="57" t="s">
        <v>70</v>
      </c>
      <c r="E54" s="84">
        <v>424.8</v>
      </c>
      <c r="F54" s="125">
        <v>293.9</v>
      </c>
      <c r="G54" s="103">
        <f t="shared" si="0"/>
        <v>0.6918549905838041</v>
      </c>
      <c r="I54" s="11"/>
      <c r="J54" s="11"/>
    </row>
    <row r="55" spans="1:7" s="3" customFormat="1" ht="21.75" customHeight="1">
      <c r="A55" s="69"/>
      <c r="B55" s="70"/>
      <c r="C55" s="69"/>
      <c r="D55" s="86" t="s">
        <v>2</v>
      </c>
      <c r="E55" s="227">
        <f>E44+E12</f>
        <v>71742.8</v>
      </c>
      <c r="F55" s="227">
        <f>F44+F12</f>
        <v>55241.565760000005</v>
      </c>
      <c r="G55" s="104">
        <f>F55/E55</f>
        <v>0.7699945605691443</v>
      </c>
    </row>
    <row r="56" spans="1:6" s="3" customFormat="1" ht="21.75" customHeight="1">
      <c r="A56" s="29"/>
      <c r="B56" s="29"/>
      <c r="C56" s="29"/>
      <c r="D56" s="29"/>
      <c r="E56" s="29"/>
      <c r="F56" s="17"/>
    </row>
    <row r="57" spans="5:7" s="3" customFormat="1" ht="20.25" customHeight="1">
      <c r="E57" s="124"/>
      <c r="F57" s="21"/>
      <c r="G57" s="4"/>
    </row>
    <row r="58" spans="1:7" s="3" customFormat="1" ht="22.5" customHeight="1">
      <c r="A58" s="2"/>
      <c r="B58" s="2"/>
      <c r="C58" s="2"/>
      <c r="F58" s="31"/>
      <c r="G58" s="18"/>
    </row>
    <row r="59" spans="1:7" s="3" customFormat="1" ht="22.5" customHeight="1">
      <c r="A59" s="2"/>
      <c r="B59" s="2"/>
      <c r="C59" s="2"/>
      <c r="D59" s="2"/>
      <c r="E59" s="2"/>
      <c r="F59" s="2"/>
      <c r="G59" s="4"/>
    </row>
    <row r="60" spans="1:6" s="3" customFormat="1" ht="24" customHeight="1">
      <c r="A60" s="2"/>
      <c r="B60" s="2"/>
      <c r="C60" s="2"/>
      <c r="D60" s="2"/>
      <c r="E60" s="2"/>
      <c r="F60" s="2"/>
    </row>
    <row r="61" spans="1:6" s="3" customFormat="1" ht="24.75" customHeight="1">
      <c r="A61" s="2"/>
      <c r="B61" s="2"/>
      <c r="C61" s="2"/>
      <c r="D61" s="2"/>
      <c r="E61" s="2"/>
      <c r="F61" s="2"/>
    </row>
    <row r="62" spans="1:6" s="3" customFormat="1" ht="22.5" customHeight="1">
      <c r="A62" s="2"/>
      <c r="B62" s="2"/>
      <c r="C62" s="2"/>
      <c r="D62" s="2"/>
      <c r="E62" s="2"/>
      <c r="F62" s="2"/>
    </row>
    <row r="63" spans="1:6" s="3" customFormat="1" ht="24" customHeight="1">
      <c r="A63" s="2"/>
      <c r="B63" s="2"/>
      <c r="C63" s="2"/>
      <c r="D63" s="2"/>
      <c r="E63" s="2"/>
      <c r="F63" s="2"/>
    </row>
    <row r="64" spans="1:6" s="3" customFormat="1" ht="23.25" customHeight="1">
      <c r="A64" s="2"/>
      <c r="B64" s="2"/>
      <c r="C64" s="2"/>
      <c r="D64" s="2"/>
      <c r="E64" s="2"/>
      <c r="F64" s="2"/>
    </row>
    <row r="65" spans="1:6" s="3" customFormat="1" ht="19.5" customHeight="1">
      <c r="A65" s="2"/>
      <c r="B65" s="2"/>
      <c r="C65" s="2"/>
      <c r="D65" s="2"/>
      <c r="E65" s="2"/>
      <c r="F65" s="2"/>
    </row>
    <row r="66" spans="1:6" s="3" customFormat="1" ht="19.5" customHeight="1">
      <c r="A66" s="2"/>
      <c r="B66" s="2"/>
      <c r="C66" s="2"/>
      <c r="D66" s="2"/>
      <c r="E66" s="2"/>
      <c r="F66" s="2"/>
    </row>
    <row r="67" spans="1:6" s="3" customFormat="1" ht="18.75" customHeight="1">
      <c r="A67" s="2"/>
      <c r="B67" s="2"/>
      <c r="C67" s="2"/>
      <c r="D67" s="2"/>
      <c r="E67" s="2"/>
      <c r="F67" s="2"/>
    </row>
    <row r="68" spans="1:6" s="3" customFormat="1" ht="21" customHeight="1">
      <c r="A68" s="2"/>
      <c r="B68" s="2"/>
      <c r="C68" s="2"/>
      <c r="D68" s="2"/>
      <c r="E68" s="2"/>
      <c r="F68" s="2"/>
    </row>
    <row r="69" spans="4:6" s="3" customFormat="1" ht="12.75">
      <c r="D69" s="21"/>
      <c r="E69" s="17"/>
      <c r="F69" s="2"/>
    </row>
    <row r="70" s="3" customFormat="1" ht="12.75">
      <c r="F70" s="2"/>
    </row>
    <row r="71" spans="1:6" s="3" customFormat="1" ht="19.5" customHeight="1">
      <c r="A71" s="2"/>
      <c r="B71" s="2"/>
      <c r="C71" s="2"/>
      <c r="D71" s="2"/>
      <c r="E71" s="2"/>
      <c r="F71" s="2"/>
    </row>
    <row r="72" spans="1:6" s="3" customFormat="1" ht="15.75" customHeight="1">
      <c r="A72" s="2"/>
      <c r="B72" s="2"/>
      <c r="C72" s="2"/>
      <c r="D72" s="2"/>
      <c r="E72" s="2"/>
      <c r="F72" s="2"/>
    </row>
    <row r="73" spans="1:6" s="3" customFormat="1" ht="20.25" customHeight="1">
      <c r="A73" s="16"/>
      <c r="B73" s="22"/>
      <c r="C73" s="22"/>
      <c r="D73" s="22"/>
      <c r="E73" s="16"/>
      <c r="F73" s="2"/>
    </row>
    <row r="74" spans="1:6" s="3" customFormat="1" ht="12.75">
      <c r="A74" s="2"/>
      <c r="B74" s="2"/>
      <c r="C74" s="2"/>
      <c r="D74" s="2"/>
      <c r="E74" s="2"/>
      <c r="F74" s="2"/>
    </row>
    <row r="75" spans="1:6" s="3" customFormat="1" ht="12.75">
      <c r="A75" s="2"/>
      <c r="B75" s="2"/>
      <c r="C75" s="2"/>
      <c r="D75" s="2"/>
      <c r="E75" s="2"/>
      <c r="F75" s="2"/>
    </row>
    <row r="76" spans="1:6" s="3" customFormat="1" ht="12.75">
      <c r="A76" s="2"/>
      <c r="B76" s="2"/>
      <c r="C76" s="2"/>
      <c r="D76" s="2"/>
      <c r="E76" s="2"/>
      <c r="F76" s="2"/>
    </row>
    <row r="77" spans="1:6" s="3" customFormat="1" ht="12.75">
      <c r="A77" s="2"/>
      <c r="B77" s="2"/>
      <c r="C77" s="2"/>
      <c r="D77" s="2"/>
      <c r="E77" s="2"/>
      <c r="F77" s="2"/>
    </row>
    <row r="78" spans="1:6" s="3" customFormat="1" ht="12.75">
      <c r="A78" s="2"/>
      <c r="B78" s="2"/>
      <c r="C78" s="2"/>
      <c r="D78" s="2"/>
      <c r="E78" s="2"/>
      <c r="F78" s="2"/>
    </row>
    <row r="79" spans="1:6" s="3" customFormat="1" ht="12.75">
      <c r="A79" s="2"/>
      <c r="B79" s="2"/>
      <c r="C79" s="2"/>
      <c r="D79" s="2"/>
      <c r="E79" s="2"/>
      <c r="F79" s="2"/>
    </row>
    <row r="80" spans="1:6" s="3" customFormat="1" ht="12.75">
      <c r="A80" s="2"/>
      <c r="B80" s="2"/>
      <c r="C80" s="2"/>
      <c r="D80" s="2"/>
      <c r="E80" s="2"/>
      <c r="F80" s="2"/>
    </row>
    <row r="81" spans="1:6" s="3" customFormat="1" ht="12.75">
      <c r="A81" s="2"/>
      <c r="B81" s="2"/>
      <c r="C81" s="2"/>
      <c r="D81" s="2"/>
      <c r="E81" s="2"/>
      <c r="F81" s="2"/>
    </row>
    <row r="82" spans="1:6" s="3" customFormat="1" ht="12.75">
      <c r="A82" s="2"/>
      <c r="B82" s="2"/>
      <c r="C82" s="2"/>
      <c r="D82" s="2"/>
      <c r="E82" s="2"/>
      <c r="F82" s="2"/>
    </row>
    <row r="83" spans="1:6" s="3" customFormat="1" ht="12.75">
      <c r="A83" s="2"/>
      <c r="B83" s="2"/>
      <c r="C83" s="2"/>
      <c r="D83" s="2"/>
      <c r="E83" s="2"/>
      <c r="F83" s="2"/>
    </row>
    <row r="84" spans="1:6" s="3" customFormat="1" ht="12.75">
      <c r="A84" s="2"/>
      <c r="B84" s="2"/>
      <c r="C84" s="2"/>
      <c r="D84" s="2"/>
      <c r="E84" s="2"/>
      <c r="F84" s="2"/>
    </row>
    <row r="85" spans="1:6" s="3" customFormat="1" ht="12.75">
      <c r="A85" s="2"/>
      <c r="B85" s="2"/>
      <c r="C85" s="2"/>
      <c r="D85" s="2"/>
      <c r="E85" s="2"/>
      <c r="F85" s="2"/>
    </row>
    <row r="86" spans="1:6" s="3" customFormat="1" ht="12.75">
      <c r="A86" s="2"/>
      <c r="B86" s="2"/>
      <c r="C86" s="2"/>
      <c r="D86" s="2"/>
      <c r="E86" s="2"/>
      <c r="F86" s="2"/>
    </row>
    <row r="87" spans="1:6" s="3" customFormat="1" ht="12.75">
      <c r="A87" s="2"/>
      <c r="B87" s="2"/>
      <c r="C87" s="2"/>
      <c r="D87" s="2"/>
      <c r="E87" s="2"/>
      <c r="F87" s="2"/>
    </row>
    <row r="88" spans="1:6" s="3" customFormat="1" ht="12.75">
      <c r="A88" s="2"/>
      <c r="B88" s="2"/>
      <c r="C88" s="2"/>
      <c r="D88" s="2"/>
      <c r="E88" s="2"/>
      <c r="F88" s="2"/>
    </row>
    <row r="89" spans="1:6" s="3" customFormat="1" ht="12.75">
      <c r="A89" s="2"/>
      <c r="B89" s="2"/>
      <c r="C89" s="2"/>
      <c r="D89" s="2"/>
      <c r="E89" s="2"/>
      <c r="F89" s="2"/>
    </row>
    <row r="90" spans="1:6" s="3" customFormat="1" ht="12.75">
      <c r="A90" s="2"/>
      <c r="B90" s="2"/>
      <c r="C90" s="2"/>
      <c r="D90" s="2"/>
      <c r="E90" s="2"/>
      <c r="F90" s="2"/>
    </row>
    <row r="91" spans="1:6" s="3" customFormat="1" ht="12.75">
      <c r="A91" s="2"/>
      <c r="B91" s="2"/>
      <c r="C91" s="2"/>
      <c r="D91" s="2"/>
      <c r="E91" s="2"/>
      <c r="F91" s="2"/>
    </row>
    <row r="92" spans="1:6" s="3" customFormat="1" ht="409.5">
      <c r="A92" s="2"/>
      <c r="B92" s="2"/>
      <c r="C92" s="2"/>
      <c r="D92" s="2"/>
      <c r="E92" s="2"/>
      <c r="F92" s="2"/>
    </row>
    <row r="93" spans="1:6" s="3" customFormat="1" ht="12.75">
      <c r="A93" s="2"/>
      <c r="B93" s="2"/>
      <c r="C93" s="2"/>
      <c r="D93" s="2"/>
      <c r="E93" s="2"/>
      <c r="F93" s="2"/>
    </row>
    <row r="94" spans="1:6" s="3" customFormat="1" ht="12.75">
      <c r="A94" s="2"/>
      <c r="B94" s="2"/>
      <c r="C94" s="2"/>
      <c r="D94" s="2"/>
      <c r="E94" s="2"/>
      <c r="F94" s="2"/>
    </row>
    <row r="95" spans="1:6" s="3" customFormat="1" ht="12.75">
      <c r="A95" s="2"/>
      <c r="B95" s="2"/>
      <c r="C95" s="2"/>
      <c r="D95" s="2"/>
      <c r="E95" s="2"/>
      <c r="F95" s="2"/>
    </row>
    <row r="96" spans="1:6" s="3" customFormat="1" ht="12.75">
      <c r="A96" s="2"/>
      <c r="B96" s="2"/>
      <c r="C96" s="2"/>
      <c r="D96" s="2"/>
      <c r="E96" s="2"/>
      <c r="F96" s="2"/>
    </row>
    <row r="97" spans="1:6" s="3" customFormat="1" ht="12.75">
      <c r="A97" s="2"/>
      <c r="B97" s="2"/>
      <c r="C97" s="2"/>
      <c r="D97" s="2"/>
      <c r="E97" s="2"/>
      <c r="F97" s="2"/>
    </row>
    <row r="98" spans="1:6" s="3" customFormat="1" ht="12.75">
      <c r="A98" s="2"/>
      <c r="B98" s="2"/>
      <c r="C98" s="2"/>
      <c r="D98" s="2"/>
      <c r="E98" s="2"/>
      <c r="F98" s="2"/>
    </row>
    <row r="99" spans="1:6" s="3" customFormat="1" ht="12.75">
      <c r="A99" s="2"/>
      <c r="B99" s="2"/>
      <c r="C99" s="2"/>
      <c r="D99" s="2"/>
      <c r="E99" s="2"/>
      <c r="F99" s="2"/>
    </row>
    <row r="100" spans="1:6" s="3" customFormat="1" ht="12.75">
      <c r="A100" s="2"/>
      <c r="B100" s="2"/>
      <c r="C100" s="2"/>
      <c r="D100" s="2"/>
      <c r="E100" s="2"/>
      <c r="F100" s="2"/>
    </row>
    <row r="101" spans="1:6" s="3" customFormat="1" ht="12.75">
      <c r="A101" s="2"/>
      <c r="B101" s="2"/>
      <c r="C101" s="2"/>
      <c r="D101" s="2"/>
      <c r="E101" s="2"/>
      <c r="F101" s="2"/>
    </row>
    <row r="102" spans="1:6" s="3" customFormat="1" ht="12.75">
      <c r="A102" s="2"/>
      <c r="B102" s="2"/>
      <c r="C102" s="2"/>
      <c r="D102" s="2"/>
      <c r="E102" s="2"/>
      <c r="F102" s="2"/>
    </row>
    <row r="103" spans="1:6" s="3" customFormat="1" ht="12.75">
      <c r="A103" s="2"/>
      <c r="B103" s="2"/>
      <c r="C103" s="2"/>
      <c r="D103" s="2"/>
      <c r="E103" s="2"/>
      <c r="F103" s="2"/>
    </row>
    <row r="104" spans="1:6" s="3" customFormat="1" ht="12.75">
      <c r="A104" s="2"/>
      <c r="B104" s="2"/>
      <c r="C104" s="2"/>
      <c r="D104" s="2"/>
      <c r="E104" s="2"/>
      <c r="F104" s="2"/>
    </row>
    <row r="105" spans="1:6" s="3" customFormat="1" ht="12.75">
      <c r="A105" s="2"/>
      <c r="B105" s="2"/>
      <c r="C105" s="2"/>
      <c r="D105" s="2"/>
      <c r="E105" s="2"/>
      <c r="F105" s="2"/>
    </row>
    <row r="106" spans="1:6" s="3" customFormat="1" ht="12.75">
      <c r="A106" s="2"/>
      <c r="B106" s="2"/>
      <c r="C106" s="2"/>
      <c r="D106" s="2"/>
      <c r="E106" s="2"/>
      <c r="F106" s="2"/>
    </row>
    <row r="107" spans="1:6" s="3" customFormat="1" ht="12.75">
      <c r="A107" s="2"/>
      <c r="B107" s="2"/>
      <c r="C107" s="2"/>
      <c r="D107" s="2"/>
      <c r="E107" s="2"/>
      <c r="F107" s="2"/>
    </row>
    <row r="108" spans="1:6" s="3" customFormat="1" ht="12.75">
      <c r="A108" s="2"/>
      <c r="B108" s="2"/>
      <c r="C108" s="2"/>
      <c r="D108" s="2"/>
      <c r="E108" s="2"/>
      <c r="F108" s="2"/>
    </row>
    <row r="109" spans="1:6" s="3" customFormat="1" ht="12.75">
      <c r="A109" s="2"/>
      <c r="B109" s="2"/>
      <c r="C109" s="2"/>
      <c r="D109" s="2"/>
      <c r="E109" s="2"/>
      <c r="F109" s="2"/>
    </row>
    <row r="110" spans="1:6" s="3" customFormat="1" ht="12.75">
      <c r="A110" s="2"/>
      <c r="B110" s="2"/>
      <c r="C110" s="2"/>
      <c r="D110" s="2"/>
      <c r="E110" s="2"/>
      <c r="F110" s="2"/>
    </row>
    <row r="111" spans="1:6" s="3" customFormat="1" ht="12.75">
      <c r="A111" s="2"/>
      <c r="B111" s="2"/>
      <c r="C111" s="2"/>
      <c r="D111" s="2"/>
      <c r="E111" s="2"/>
      <c r="F111" s="2"/>
    </row>
    <row r="112" spans="1:6" s="3" customFormat="1" ht="12.75">
      <c r="A112" s="2"/>
      <c r="B112" s="2"/>
      <c r="C112" s="2"/>
      <c r="D112" s="2"/>
      <c r="E112" s="2"/>
      <c r="F112" s="2"/>
    </row>
    <row r="113" spans="1:6" s="3" customFormat="1" ht="12.75">
      <c r="A113" s="2"/>
      <c r="B113" s="2"/>
      <c r="C113" s="2"/>
      <c r="D113" s="2"/>
      <c r="E113" s="2"/>
      <c r="F113" s="2"/>
    </row>
    <row r="114" spans="1:6" s="3" customFormat="1" ht="12.75">
      <c r="A114" s="2"/>
      <c r="B114" s="2"/>
      <c r="C114" s="2"/>
      <c r="D114" s="2"/>
      <c r="E114" s="2"/>
      <c r="F114" s="2"/>
    </row>
    <row r="115" spans="1:6" s="3" customFormat="1" ht="12.75">
      <c r="A115" s="2"/>
      <c r="B115" s="2"/>
      <c r="C115" s="2"/>
      <c r="D115" s="2"/>
      <c r="E115" s="2"/>
      <c r="F115" s="2"/>
    </row>
    <row r="116" spans="1:6" s="3" customFormat="1" ht="12.75">
      <c r="A116" s="2"/>
      <c r="B116" s="2"/>
      <c r="C116" s="2"/>
      <c r="D116" s="2"/>
      <c r="E116" s="2"/>
      <c r="F116" s="2"/>
    </row>
    <row r="117" spans="1:6" s="3" customFormat="1" ht="12.75">
      <c r="A117" s="2"/>
      <c r="B117" s="2"/>
      <c r="C117" s="2"/>
      <c r="D117" s="2"/>
      <c r="E117" s="2"/>
      <c r="F117" s="2"/>
    </row>
    <row r="118" spans="1:6" s="3" customFormat="1" ht="12.75">
      <c r="A118" s="2"/>
      <c r="B118" s="2"/>
      <c r="C118" s="2"/>
      <c r="D118" s="2"/>
      <c r="E118" s="2"/>
      <c r="F118" s="2"/>
    </row>
    <row r="119" spans="1:6" s="3" customFormat="1" ht="12.75">
      <c r="A119" s="2"/>
      <c r="B119" s="2"/>
      <c r="C119" s="2"/>
      <c r="D119" s="2"/>
      <c r="E119" s="2"/>
      <c r="F119" s="2"/>
    </row>
    <row r="120" spans="1:6" s="3" customFormat="1" ht="12.75">
      <c r="A120" s="2"/>
      <c r="B120" s="2"/>
      <c r="C120" s="2"/>
      <c r="D120" s="2"/>
      <c r="E120" s="2"/>
      <c r="F120" s="2"/>
    </row>
    <row r="121" spans="1:6" s="3" customFormat="1" ht="12.75">
      <c r="A121" s="2"/>
      <c r="B121" s="2"/>
      <c r="C121" s="2"/>
      <c r="D121" s="2"/>
      <c r="E121" s="2"/>
      <c r="F121" s="2"/>
    </row>
    <row r="122" spans="1:6" s="3" customFormat="1" ht="12.75">
      <c r="A122" s="2"/>
      <c r="B122" s="2"/>
      <c r="C122" s="2"/>
      <c r="D122" s="2"/>
      <c r="E122" s="2"/>
      <c r="F122" s="2"/>
    </row>
    <row r="123" spans="1:6" s="3" customFormat="1" ht="12.75">
      <c r="A123" s="2"/>
      <c r="B123" s="2"/>
      <c r="C123" s="2"/>
      <c r="D123" s="2"/>
      <c r="E123" s="2"/>
      <c r="F123" s="2"/>
    </row>
    <row r="124" spans="1:6" s="3" customFormat="1" ht="12.75">
      <c r="A124" s="2"/>
      <c r="B124" s="2"/>
      <c r="C124" s="2"/>
      <c r="D124" s="2"/>
      <c r="E124" s="2"/>
      <c r="F124" s="2"/>
    </row>
    <row r="125" spans="1:6" s="3" customFormat="1" ht="12.75">
      <c r="A125" s="2"/>
      <c r="B125" s="2"/>
      <c r="C125" s="2"/>
      <c r="D125" s="2"/>
      <c r="E125" s="2"/>
      <c r="F125" s="2"/>
    </row>
    <row r="126" spans="1:6" s="3" customFormat="1" ht="12.75">
      <c r="A126" s="2"/>
      <c r="B126" s="2"/>
      <c r="C126" s="2"/>
      <c r="D126" s="2"/>
      <c r="E126" s="2"/>
      <c r="F126" s="2"/>
    </row>
    <row r="127" spans="1:6" s="3" customFormat="1" ht="12.75">
      <c r="A127" s="2"/>
      <c r="B127" s="2"/>
      <c r="C127" s="2"/>
      <c r="D127" s="2"/>
      <c r="E127" s="2"/>
      <c r="F127" s="2"/>
    </row>
    <row r="128" spans="1:6" s="3" customFormat="1" ht="12.75">
      <c r="A128" s="2"/>
      <c r="B128" s="2"/>
      <c r="C128" s="2"/>
      <c r="D128" s="2"/>
      <c r="E128" s="2"/>
      <c r="F128" s="2"/>
    </row>
    <row r="129" spans="1:6" s="3" customFormat="1" ht="12.75">
      <c r="A129" s="2"/>
      <c r="B129" s="2"/>
      <c r="C129" s="2"/>
      <c r="D129" s="2"/>
      <c r="E129" s="2"/>
      <c r="F129" s="2"/>
    </row>
    <row r="130" spans="1:6" s="3" customFormat="1" ht="12.75">
      <c r="A130" s="2"/>
      <c r="B130" s="2"/>
      <c r="C130" s="2"/>
      <c r="D130" s="2"/>
      <c r="E130" s="2"/>
      <c r="F130" s="2"/>
    </row>
    <row r="131" spans="1:6" s="3" customFormat="1" ht="12.75">
      <c r="A131" s="2"/>
      <c r="B131" s="2"/>
      <c r="C131" s="2"/>
      <c r="D131" s="2"/>
      <c r="E131" s="2"/>
      <c r="F131" s="2"/>
    </row>
    <row r="132" spans="1:6" s="3" customFormat="1" ht="12.75">
      <c r="A132" s="2"/>
      <c r="B132" s="2"/>
      <c r="C132" s="2"/>
      <c r="D132" s="2"/>
      <c r="E132" s="2"/>
      <c r="F132" s="2"/>
    </row>
    <row r="133" spans="1:6" s="3" customFormat="1" ht="12.75">
      <c r="A133" s="2"/>
      <c r="B133" s="2"/>
      <c r="C133" s="2"/>
      <c r="D133" s="2"/>
      <c r="E133" s="2"/>
      <c r="F133" s="2"/>
    </row>
    <row r="134" spans="1:6" s="3" customFormat="1" ht="12.75">
      <c r="A134" s="2"/>
      <c r="B134" s="2"/>
      <c r="C134" s="2"/>
      <c r="D134" s="2"/>
      <c r="E134" s="2"/>
      <c r="F134" s="2"/>
    </row>
    <row r="135" spans="1:6" s="3" customFormat="1" ht="12.75">
      <c r="A135" s="2"/>
      <c r="B135" s="2"/>
      <c r="C135" s="2"/>
      <c r="D135" s="2"/>
      <c r="E135" s="2"/>
      <c r="F135" s="2"/>
    </row>
    <row r="136" spans="1:6" s="3" customFormat="1" ht="12.75">
      <c r="A136" s="2"/>
      <c r="B136" s="2"/>
      <c r="C136" s="2"/>
      <c r="D136" s="2"/>
      <c r="E136" s="2"/>
      <c r="F136" s="2"/>
    </row>
    <row r="137" spans="1:6" s="3" customFormat="1" ht="12.75">
      <c r="A137" s="2"/>
      <c r="B137" s="2"/>
      <c r="C137" s="2"/>
      <c r="D137" s="2"/>
      <c r="E137" s="2"/>
      <c r="F137" s="2"/>
    </row>
    <row r="138" spans="1:6" s="3" customFormat="1" ht="12.75">
      <c r="A138" s="2"/>
      <c r="B138" s="2"/>
      <c r="C138" s="2"/>
      <c r="D138" s="2"/>
      <c r="E138" s="2"/>
      <c r="F138" s="2"/>
    </row>
    <row r="139" spans="1:6" s="3" customFormat="1" ht="12.75">
      <c r="A139" s="2"/>
      <c r="B139" s="2"/>
      <c r="C139" s="2"/>
      <c r="D139" s="2"/>
      <c r="E139" s="2"/>
      <c r="F139" s="2"/>
    </row>
    <row r="140" spans="1:6" s="3" customFormat="1" ht="12.75">
      <c r="A140" s="2"/>
      <c r="B140" s="2"/>
      <c r="C140" s="2"/>
      <c r="D140" s="2"/>
      <c r="E140" s="2"/>
      <c r="F140" s="2"/>
    </row>
    <row r="141" spans="1:6" s="3" customFormat="1" ht="12.75">
      <c r="A141" s="2"/>
      <c r="B141" s="2"/>
      <c r="C141" s="2"/>
      <c r="D141" s="2"/>
      <c r="E141" s="2"/>
      <c r="F141" s="2"/>
    </row>
    <row r="142" spans="1:6" s="3" customFormat="1" ht="12.75">
      <c r="A142" s="2"/>
      <c r="B142" s="2"/>
      <c r="C142" s="2"/>
      <c r="D142" s="2"/>
      <c r="E142" s="2"/>
      <c r="F142" s="2"/>
    </row>
    <row r="143" spans="1:6" s="3" customFormat="1" ht="12.75">
      <c r="A143" s="2"/>
      <c r="B143" s="2"/>
      <c r="C143" s="2"/>
      <c r="D143" s="2"/>
      <c r="E143" s="2"/>
      <c r="F143" s="2"/>
    </row>
    <row r="144" spans="1:6" s="3" customFormat="1" ht="12.75">
      <c r="A144" s="2"/>
      <c r="B144" s="2"/>
      <c r="C144" s="2"/>
      <c r="D144" s="2"/>
      <c r="E144" s="2"/>
      <c r="F144" s="2"/>
    </row>
    <row r="145" spans="1:6" s="3" customFormat="1" ht="12.75">
      <c r="A145" s="2"/>
      <c r="B145" s="2"/>
      <c r="C145" s="2"/>
      <c r="D145" s="2"/>
      <c r="E145" s="2"/>
      <c r="F145" s="2"/>
    </row>
    <row r="146" spans="1:6" s="3" customFormat="1" ht="12.75">
      <c r="A146" s="2"/>
      <c r="B146" s="2"/>
      <c r="C146" s="2"/>
      <c r="D146" s="2"/>
      <c r="E146" s="2"/>
      <c r="F146" s="2"/>
    </row>
    <row r="147" spans="1:6" s="3" customFormat="1" ht="12.75">
      <c r="A147" s="2"/>
      <c r="B147" s="2"/>
      <c r="C147" s="2"/>
      <c r="D147" s="2"/>
      <c r="E147" s="2"/>
      <c r="F147" s="2"/>
    </row>
    <row r="148" spans="1:6" s="3" customFormat="1" ht="12.75">
      <c r="A148" s="2"/>
      <c r="B148" s="2"/>
      <c r="C148" s="2"/>
      <c r="D148" s="2"/>
      <c r="E148" s="2"/>
      <c r="F148" s="2"/>
    </row>
    <row r="149" spans="1:6" s="3" customFormat="1" ht="12.75">
      <c r="A149" s="2"/>
      <c r="B149" s="2"/>
      <c r="C149" s="2"/>
      <c r="D149" s="2"/>
      <c r="E149" s="2"/>
      <c r="F149" s="2"/>
    </row>
    <row r="150" spans="1:6" s="3" customFormat="1" ht="12.75">
      <c r="A150" s="2"/>
      <c r="B150" s="2"/>
      <c r="C150" s="2"/>
      <c r="D150" s="2"/>
      <c r="E150" s="2"/>
      <c r="F150" s="2"/>
    </row>
    <row r="151" spans="1:6" s="3" customFormat="1" ht="12.75">
      <c r="A151" s="2"/>
      <c r="B151" s="2"/>
      <c r="C151" s="2"/>
      <c r="D151" s="2"/>
      <c r="E151" s="2"/>
      <c r="F151" s="2"/>
    </row>
    <row r="152" spans="1:6" s="3" customFormat="1" ht="12.75">
      <c r="A152" s="2"/>
      <c r="B152" s="2"/>
      <c r="C152" s="2"/>
      <c r="D152" s="2"/>
      <c r="E152" s="2"/>
      <c r="F152" s="2"/>
    </row>
    <row r="153" spans="1:6" s="3" customFormat="1" ht="12.75">
      <c r="A153" s="2"/>
      <c r="B153" s="2"/>
      <c r="C153" s="2"/>
      <c r="D153" s="2"/>
      <c r="E153" s="2"/>
      <c r="F153" s="2"/>
    </row>
    <row r="154" spans="1:6" s="3" customFormat="1" ht="12.75">
      <c r="A154" s="2"/>
      <c r="B154" s="2"/>
      <c r="C154" s="2"/>
      <c r="D154" s="2"/>
      <c r="E154" s="2"/>
      <c r="F154" s="2"/>
    </row>
    <row r="155" spans="1:6" s="3" customFormat="1" ht="12.75">
      <c r="A155" s="2"/>
      <c r="B155" s="2"/>
      <c r="C155" s="2"/>
      <c r="D155" s="2"/>
      <c r="E155" s="2"/>
      <c r="F155" s="2"/>
    </row>
    <row r="156" spans="1:6" s="3" customFormat="1" ht="12.75">
      <c r="A156" s="2"/>
      <c r="B156" s="2"/>
      <c r="C156" s="2"/>
      <c r="D156" s="2"/>
      <c r="E156" s="2"/>
      <c r="F156" s="2"/>
    </row>
    <row r="157" spans="1:6" s="3" customFormat="1" ht="12.75">
      <c r="A157" s="2"/>
      <c r="B157" s="2"/>
      <c r="C157" s="2"/>
      <c r="D157" s="2"/>
      <c r="E157" s="2"/>
      <c r="F157" s="2"/>
    </row>
    <row r="158" spans="1:6" s="3" customFormat="1" ht="12.75">
      <c r="A158" s="2"/>
      <c r="B158" s="2"/>
      <c r="C158" s="2"/>
      <c r="D158" s="2"/>
      <c r="E158" s="2"/>
      <c r="F158" s="2"/>
    </row>
    <row r="159" spans="1:6" s="3" customFormat="1" ht="12.75">
      <c r="A159" s="2"/>
      <c r="B159" s="2"/>
      <c r="C159" s="2"/>
      <c r="D159" s="2"/>
      <c r="E159" s="2"/>
      <c r="F159" s="2"/>
    </row>
    <row r="160" spans="1:6" s="3" customFormat="1" ht="12.75">
      <c r="A160" s="2"/>
      <c r="B160" s="2"/>
      <c r="C160" s="2"/>
      <c r="D160" s="2"/>
      <c r="E160" s="2"/>
      <c r="F160" s="2"/>
    </row>
    <row r="161" spans="1:6" s="3" customFormat="1" ht="12.75">
      <c r="A161" s="2"/>
      <c r="B161" s="2"/>
      <c r="C161" s="2"/>
      <c r="D161" s="2"/>
      <c r="E161" s="2"/>
      <c r="F161" s="2"/>
    </row>
    <row r="162" spans="1:6" s="3" customFormat="1" ht="12.75">
      <c r="A162" s="2"/>
      <c r="B162" s="2"/>
      <c r="C162" s="2"/>
      <c r="D162" s="2"/>
      <c r="E162" s="2"/>
      <c r="F162" s="2"/>
    </row>
    <row r="163" spans="1:6" s="3" customFormat="1" ht="12.75">
      <c r="A163" s="2"/>
      <c r="B163" s="2"/>
      <c r="C163" s="2"/>
      <c r="D163" s="2"/>
      <c r="E163" s="2"/>
      <c r="F163" s="2"/>
    </row>
    <row r="164" spans="1:6" s="3" customFormat="1" ht="12.75">
      <c r="A164" s="2"/>
      <c r="B164" s="2"/>
      <c r="C164" s="2"/>
      <c r="D164" s="2"/>
      <c r="E164" s="2"/>
      <c r="F164" s="2"/>
    </row>
    <row r="165" spans="1:6" s="3" customFormat="1" ht="12.75">
      <c r="A165" s="2"/>
      <c r="B165" s="2"/>
      <c r="C165" s="2"/>
      <c r="D165" s="2"/>
      <c r="E165" s="2"/>
      <c r="F165" s="2"/>
    </row>
    <row r="166" spans="1:6" s="3" customFormat="1" ht="12.75">
      <c r="A166" s="2"/>
      <c r="B166" s="2"/>
      <c r="C166" s="2"/>
      <c r="D166" s="2"/>
      <c r="E166" s="2"/>
      <c r="F166" s="2"/>
    </row>
    <row r="167" spans="1:6" s="3" customFormat="1" ht="12.75">
      <c r="A167" s="2"/>
      <c r="B167" s="2"/>
      <c r="C167" s="2"/>
      <c r="D167" s="2"/>
      <c r="E167" s="2"/>
      <c r="F167" s="2"/>
    </row>
    <row r="168" spans="1:6" s="3" customFormat="1" ht="12.75">
      <c r="A168" s="2"/>
      <c r="B168" s="2"/>
      <c r="C168" s="2"/>
      <c r="D168" s="2"/>
      <c r="E168" s="2"/>
      <c r="F168" s="2"/>
    </row>
    <row r="169" spans="1:6" s="3" customFormat="1" ht="12.75">
      <c r="A169" s="2"/>
      <c r="B169" s="2"/>
      <c r="C169" s="2"/>
      <c r="D169" s="2"/>
      <c r="E169" s="2"/>
      <c r="F169" s="2"/>
    </row>
    <row r="170" spans="1:6" s="3" customFormat="1" ht="12.75">
      <c r="A170" s="2"/>
      <c r="B170" s="2"/>
      <c r="C170" s="2"/>
      <c r="D170" s="2"/>
      <c r="E170" s="2"/>
      <c r="F170" s="2"/>
    </row>
    <row r="171" spans="1:6" s="3" customFormat="1" ht="12.75">
      <c r="A171" s="2"/>
      <c r="B171" s="2"/>
      <c r="C171" s="2"/>
      <c r="D171" s="2"/>
      <c r="E171" s="2"/>
      <c r="F171" s="2"/>
    </row>
    <row r="172" spans="1:6" s="3" customFormat="1" ht="12.75">
      <c r="A172" s="2"/>
      <c r="B172" s="2"/>
      <c r="C172" s="2"/>
      <c r="D172" s="2"/>
      <c r="E172" s="2"/>
      <c r="F172" s="2"/>
    </row>
    <row r="173" spans="1:6" s="3" customFormat="1" ht="12.75">
      <c r="A173" s="2"/>
      <c r="B173" s="2"/>
      <c r="C173" s="2"/>
      <c r="D173" s="2"/>
      <c r="E173" s="2"/>
      <c r="F173" s="2"/>
    </row>
    <row r="174" spans="1:6" s="3" customFormat="1" ht="12.75">
      <c r="A174" s="2"/>
      <c r="B174" s="2"/>
      <c r="C174" s="2"/>
      <c r="D174" s="2"/>
      <c r="E174" s="2"/>
      <c r="F174" s="2"/>
    </row>
    <row r="175" spans="1:6" s="3" customFormat="1" ht="12.75">
      <c r="A175" s="2"/>
      <c r="B175" s="2"/>
      <c r="C175" s="2"/>
      <c r="D175" s="2"/>
      <c r="E175" s="2"/>
      <c r="F175" s="2"/>
    </row>
    <row r="176" spans="1:6" s="3" customFormat="1" ht="12.75">
      <c r="A176" s="2"/>
      <c r="B176" s="2"/>
      <c r="C176" s="2"/>
      <c r="D176" s="2"/>
      <c r="E176" s="2"/>
      <c r="F176" s="2"/>
    </row>
    <row r="177" spans="1:6" s="3" customFormat="1" ht="12.75">
      <c r="A177" s="2"/>
      <c r="B177" s="2"/>
      <c r="C177" s="2"/>
      <c r="D177" s="2"/>
      <c r="E177" s="2"/>
      <c r="F177" s="2"/>
    </row>
  </sheetData>
  <sheetProtection/>
  <mergeCells count="3">
    <mergeCell ref="B10:C10"/>
    <mergeCell ref="B5:F5"/>
    <mergeCell ref="B8:F8"/>
  </mergeCells>
  <printOptions/>
  <pageMargins left="0.7874015748031497" right="0.1968503937007874" top="0.7874015748031497" bottom="0.1968503937007874" header="0.5118110236220472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5"/>
  <sheetViews>
    <sheetView zoomScale="80" zoomScaleNormal="80" zoomScalePageLayoutView="0" workbookViewId="0" topLeftCell="A117">
      <selection activeCell="A1" sqref="A1:J120"/>
    </sheetView>
  </sheetViews>
  <sheetFormatPr defaultColWidth="9.00390625" defaultRowHeight="12.75"/>
  <cols>
    <col min="1" max="1" width="10.00390625" style="24" customWidth="1"/>
    <col min="2" max="2" width="51.375" style="24" customWidth="1"/>
    <col min="3" max="3" width="7.00390625" style="24" customWidth="1"/>
    <col min="4" max="4" width="7.75390625" style="24" customWidth="1"/>
    <col min="5" max="5" width="12.00390625" style="24" customWidth="1"/>
    <col min="6" max="6" width="6.25390625" style="24" customWidth="1"/>
    <col min="7" max="7" width="8.00390625" style="24" customWidth="1"/>
    <col min="8" max="8" width="11.125" style="19" customWidth="1"/>
    <col min="9" max="9" width="10.25390625" style="19" customWidth="1"/>
    <col min="10" max="10" width="9.625" style="24" customWidth="1"/>
    <col min="11" max="13" width="9.125" style="24" customWidth="1"/>
    <col min="14" max="14" width="13.875" style="24" customWidth="1"/>
    <col min="15" max="15" width="32.00390625" style="24" customWidth="1"/>
    <col min="16" max="16384" width="9.125" style="24" customWidth="1"/>
  </cols>
  <sheetData>
    <row r="1" spans="1:18" ht="12.75">
      <c r="A1" s="1"/>
      <c r="B1" s="1"/>
      <c r="C1" s="1"/>
      <c r="D1" s="1"/>
      <c r="E1" s="1"/>
      <c r="H1" s="16" t="s">
        <v>122</v>
      </c>
      <c r="P1" s="23"/>
      <c r="Q1" s="23"/>
      <c r="R1" s="28"/>
    </row>
    <row r="2" spans="1:6" ht="12.75">
      <c r="A2" s="1"/>
      <c r="B2" s="32"/>
      <c r="C2" s="32"/>
      <c r="D2" s="1"/>
      <c r="E2" s="1"/>
      <c r="F2" s="1"/>
    </row>
    <row r="3" spans="1:6" ht="12.75">
      <c r="A3" s="1"/>
      <c r="B3" s="32"/>
      <c r="C3" s="32"/>
      <c r="D3" s="1"/>
      <c r="E3" s="1"/>
      <c r="F3" s="1"/>
    </row>
    <row r="4" spans="1:6" ht="12.75">
      <c r="A4" s="1"/>
      <c r="B4" s="220" t="s">
        <v>179</v>
      </c>
      <c r="C4" s="220"/>
      <c r="D4" s="23"/>
      <c r="E4" s="23"/>
      <c r="F4" s="23"/>
    </row>
    <row r="5" spans="1:14" ht="20.25" customHeight="1">
      <c r="A5" s="1"/>
      <c r="B5" s="237" t="s">
        <v>178</v>
      </c>
      <c r="C5" s="237"/>
      <c r="D5" s="237"/>
      <c r="E5" s="237"/>
      <c r="F5" s="237"/>
      <c r="L5" s="16" t="s">
        <v>122</v>
      </c>
      <c r="M5" s="2"/>
      <c r="N5" s="2"/>
    </row>
    <row r="6" spans="1:18" ht="17.25" customHeight="1">
      <c r="A6" s="1"/>
      <c r="B6" s="221" t="s">
        <v>180</v>
      </c>
      <c r="C6" s="221"/>
      <c r="D6" s="221"/>
      <c r="E6" s="221"/>
      <c r="F6" s="221"/>
      <c r="J6" s="1"/>
      <c r="K6" s="1"/>
      <c r="L6" s="222" t="s">
        <v>177</v>
      </c>
      <c r="M6" s="107"/>
      <c r="N6" s="29"/>
      <c r="O6" s="129"/>
      <c r="P6" s="129"/>
      <c r="Q6" s="129"/>
      <c r="R6" s="129"/>
    </row>
    <row r="7" spans="1:18" ht="17.25" customHeight="1">
      <c r="A7" s="1"/>
      <c r="B7" s="221" t="s">
        <v>184</v>
      </c>
      <c r="C7" s="221"/>
      <c r="D7" s="221"/>
      <c r="E7" s="221"/>
      <c r="F7" s="221"/>
      <c r="G7" s="34"/>
      <c r="H7" s="34"/>
      <c r="I7" s="34"/>
      <c r="J7" s="1"/>
      <c r="K7" s="1"/>
      <c r="L7" s="222" t="s">
        <v>73</v>
      </c>
      <c r="M7" s="107"/>
      <c r="N7" s="29"/>
      <c r="O7" s="129"/>
      <c r="P7" s="131"/>
      <c r="Q7" s="131"/>
      <c r="R7" s="130"/>
    </row>
    <row r="8" spans="1:18" ht="16.5" customHeight="1">
      <c r="A8" s="1"/>
      <c r="B8" s="238" t="s">
        <v>272</v>
      </c>
      <c r="C8" s="238"/>
      <c r="D8" s="238"/>
      <c r="E8" s="238"/>
      <c r="F8" s="238"/>
      <c r="G8" s="34"/>
      <c r="H8" s="34"/>
      <c r="I8" s="34"/>
      <c r="J8" s="1"/>
      <c r="K8" s="1"/>
      <c r="L8" s="222" t="s">
        <v>74</v>
      </c>
      <c r="M8" s="107"/>
      <c r="N8" s="29"/>
      <c r="O8" s="129"/>
      <c r="P8" s="131"/>
      <c r="Q8" s="131"/>
      <c r="R8" s="130"/>
    </row>
    <row r="9" spans="1:18" ht="16.5" customHeight="1">
      <c r="A9" s="126"/>
      <c r="B9" s="132"/>
      <c r="C9" s="128"/>
      <c r="D9" s="128"/>
      <c r="E9" s="128"/>
      <c r="F9" s="128"/>
      <c r="G9" s="128"/>
      <c r="H9" s="34"/>
      <c r="I9" s="127"/>
      <c r="J9" s="1"/>
      <c r="K9" s="1"/>
      <c r="L9" s="222" t="s">
        <v>270</v>
      </c>
      <c r="M9" s="107"/>
      <c r="N9" s="29"/>
      <c r="O9" s="129"/>
      <c r="P9" s="131"/>
      <c r="Q9" s="131"/>
      <c r="R9" s="130"/>
    </row>
    <row r="10" spans="1:18" ht="21.75" customHeight="1">
      <c r="A10" s="126"/>
      <c r="B10" s="126"/>
      <c r="C10" s="126"/>
      <c r="D10" s="126"/>
      <c r="E10" s="126"/>
      <c r="F10" s="126"/>
      <c r="G10" s="126"/>
      <c r="H10" s="133" t="s">
        <v>254</v>
      </c>
      <c r="I10" s="134"/>
      <c r="J10" s="126"/>
      <c r="N10" s="129"/>
      <c r="O10" s="129"/>
      <c r="P10" s="129"/>
      <c r="Q10" s="129"/>
      <c r="R10" s="129"/>
    </row>
    <row r="11" spans="1:18" ht="77.25" customHeight="1">
      <c r="A11" s="35" t="s">
        <v>0</v>
      </c>
      <c r="B11" s="30" t="s">
        <v>75</v>
      </c>
      <c r="C11" s="30" t="s">
        <v>76</v>
      </c>
      <c r="D11" s="30" t="s">
        <v>77</v>
      </c>
      <c r="E11" s="30" t="s">
        <v>78</v>
      </c>
      <c r="F11" s="30" t="s">
        <v>79</v>
      </c>
      <c r="G11" s="30" t="s">
        <v>228</v>
      </c>
      <c r="H11" s="30" t="s">
        <v>265</v>
      </c>
      <c r="I11" s="36" t="s">
        <v>229</v>
      </c>
      <c r="M11" s="135"/>
      <c r="N11" s="136"/>
      <c r="O11" s="136"/>
      <c r="P11" s="136"/>
      <c r="Q11" s="136"/>
      <c r="R11" s="129"/>
    </row>
    <row r="12" spans="1:18" ht="20.25" customHeight="1">
      <c r="A12" s="243" t="s">
        <v>81</v>
      </c>
      <c r="B12" s="244" t="s">
        <v>167</v>
      </c>
      <c r="C12" s="244" t="s">
        <v>125</v>
      </c>
      <c r="D12" s="230"/>
      <c r="E12" s="230"/>
      <c r="F12" s="245"/>
      <c r="G12" s="246">
        <f>G13</f>
        <v>7287.1</v>
      </c>
      <c r="H12" s="246">
        <f>H13</f>
        <v>4645.34529</v>
      </c>
      <c r="I12" s="247">
        <f aca="true" t="shared" si="0" ref="I12:I75">H12/G12</f>
        <v>0.6374751670760659</v>
      </c>
      <c r="L12" s="135"/>
      <c r="M12" s="135"/>
      <c r="N12" s="136"/>
      <c r="O12" s="136"/>
      <c r="P12" s="136"/>
      <c r="Q12" s="136"/>
      <c r="R12" s="129"/>
    </row>
    <row r="13" spans="1:18" ht="18" customHeight="1">
      <c r="A13" s="35" t="s">
        <v>4</v>
      </c>
      <c r="B13" s="92" t="s">
        <v>82</v>
      </c>
      <c r="C13" s="230"/>
      <c r="D13" s="229" t="s">
        <v>83</v>
      </c>
      <c r="E13" s="230"/>
      <c r="F13" s="245"/>
      <c r="G13" s="246">
        <f>G14+G17</f>
        <v>7287.1</v>
      </c>
      <c r="H13" s="246">
        <f>H14+H17</f>
        <v>4645.34529</v>
      </c>
      <c r="I13" s="247">
        <f t="shared" si="0"/>
        <v>0.6374751670760659</v>
      </c>
      <c r="N13" s="137"/>
      <c r="O13" s="137"/>
      <c r="P13" s="137"/>
      <c r="Q13" s="137"/>
      <c r="R13" s="129"/>
    </row>
    <row r="14" spans="1:18" ht="43.5" customHeight="1">
      <c r="A14" s="35" t="s">
        <v>67</v>
      </c>
      <c r="B14" s="92" t="s">
        <v>84</v>
      </c>
      <c r="C14" s="229"/>
      <c r="D14" s="229" t="s">
        <v>85</v>
      </c>
      <c r="E14" s="229"/>
      <c r="F14" s="248"/>
      <c r="G14" s="94">
        <f>G15</f>
        <v>1391.8</v>
      </c>
      <c r="H14" s="94">
        <f>H15</f>
        <v>1055.44743</v>
      </c>
      <c r="I14" s="247">
        <f t="shared" si="0"/>
        <v>0.7583326842937204</v>
      </c>
      <c r="N14" s="138"/>
      <c r="O14" s="138"/>
      <c r="P14" s="138"/>
      <c r="Q14" s="138"/>
      <c r="R14" s="129"/>
    </row>
    <row r="15" spans="1:18" ht="29.25" customHeight="1">
      <c r="A15" s="35" t="s">
        <v>273</v>
      </c>
      <c r="B15" s="92" t="s">
        <v>86</v>
      </c>
      <c r="C15" s="229" t="s">
        <v>125</v>
      </c>
      <c r="D15" s="229" t="s">
        <v>85</v>
      </c>
      <c r="E15" s="30" t="s">
        <v>145</v>
      </c>
      <c r="F15" s="248"/>
      <c r="G15" s="94">
        <f>G16</f>
        <v>1391.8</v>
      </c>
      <c r="H15" s="94">
        <f>H16</f>
        <v>1055.44743</v>
      </c>
      <c r="I15" s="247">
        <f t="shared" si="0"/>
        <v>0.7583326842937204</v>
      </c>
      <c r="N15" s="138"/>
      <c r="O15" s="138"/>
      <c r="P15" s="138"/>
      <c r="Q15" s="138"/>
      <c r="R15" s="129"/>
    </row>
    <row r="16" spans="1:18" ht="72" customHeight="1">
      <c r="A16" s="249" t="s">
        <v>274</v>
      </c>
      <c r="B16" s="90" t="s">
        <v>275</v>
      </c>
      <c r="C16" s="230" t="s">
        <v>125</v>
      </c>
      <c r="D16" s="230" t="s">
        <v>85</v>
      </c>
      <c r="E16" s="250" t="s">
        <v>145</v>
      </c>
      <c r="F16" s="245" t="s">
        <v>276</v>
      </c>
      <c r="G16" s="91">
        <v>1391.8</v>
      </c>
      <c r="H16" s="91">
        <v>1055.44743</v>
      </c>
      <c r="I16" s="251">
        <f t="shared" si="0"/>
        <v>0.7583326842937204</v>
      </c>
      <c r="N16" s="139"/>
      <c r="O16" s="139"/>
      <c r="P16" s="139"/>
      <c r="Q16" s="139"/>
      <c r="R16" s="129"/>
    </row>
    <row r="17" spans="1:18" ht="54" customHeight="1">
      <c r="A17" s="35" t="s">
        <v>22</v>
      </c>
      <c r="B17" s="92" t="s">
        <v>277</v>
      </c>
      <c r="C17" s="229"/>
      <c r="D17" s="229" t="s">
        <v>87</v>
      </c>
      <c r="E17" s="30"/>
      <c r="F17" s="248"/>
      <c r="G17" s="94">
        <f>G18+G20+G22+G26</f>
        <v>5895.3</v>
      </c>
      <c r="H17" s="94">
        <f>H18+H20+H22+H26</f>
        <v>3589.89786</v>
      </c>
      <c r="I17" s="247">
        <f t="shared" si="0"/>
        <v>0.6089423540786728</v>
      </c>
      <c r="N17" s="139"/>
      <c r="O17" s="139"/>
      <c r="P17" s="139"/>
      <c r="Q17" s="139"/>
      <c r="R17" s="129"/>
    </row>
    <row r="18" spans="1:18" ht="42.75" customHeight="1">
      <c r="A18" s="35" t="s">
        <v>278</v>
      </c>
      <c r="B18" s="92" t="s">
        <v>146</v>
      </c>
      <c r="C18" s="229" t="s">
        <v>125</v>
      </c>
      <c r="D18" s="229" t="s">
        <v>87</v>
      </c>
      <c r="E18" s="30" t="s">
        <v>147</v>
      </c>
      <c r="F18" s="102"/>
      <c r="G18" s="94">
        <f>G19</f>
        <v>755.3</v>
      </c>
      <c r="H18" s="94">
        <f>H19</f>
        <v>115.45367</v>
      </c>
      <c r="I18" s="247">
        <f t="shared" si="0"/>
        <v>0.15285802992188535</v>
      </c>
      <c r="M18" s="140"/>
      <c r="N18" s="139"/>
      <c r="O18" s="139"/>
      <c r="P18" s="139"/>
      <c r="Q18" s="139"/>
      <c r="R18" s="129"/>
    </row>
    <row r="19" spans="1:18" ht="67.5" customHeight="1">
      <c r="A19" s="249" t="s">
        <v>279</v>
      </c>
      <c r="B19" s="90" t="s">
        <v>275</v>
      </c>
      <c r="C19" s="252" t="s">
        <v>125</v>
      </c>
      <c r="D19" s="230" t="s">
        <v>87</v>
      </c>
      <c r="E19" s="250" t="s">
        <v>147</v>
      </c>
      <c r="F19" s="101" t="s">
        <v>276</v>
      </c>
      <c r="G19" s="91">
        <v>755.3</v>
      </c>
      <c r="H19" s="91">
        <f>115.45367</f>
        <v>115.45367</v>
      </c>
      <c r="I19" s="251">
        <f t="shared" si="0"/>
        <v>0.15285802992188535</v>
      </c>
      <c r="M19" s="22"/>
      <c r="N19" s="138"/>
      <c r="O19" s="138"/>
      <c r="P19" s="138"/>
      <c r="Q19" s="138"/>
      <c r="R19" s="129"/>
    </row>
    <row r="20" spans="1:18" ht="51.75" customHeight="1">
      <c r="A20" s="35" t="s">
        <v>280</v>
      </c>
      <c r="B20" s="92" t="s">
        <v>281</v>
      </c>
      <c r="C20" s="229" t="s">
        <v>125</v>
      </c>
      <c r="D20" s="229" t="s">
        <v>87</v>
      </c>
      <c r="E20" s="30" t="s">
        <v>148</v>
      </c>
      <c r="F20" s="248"/>
      <c r="G20" s="94">
        <f>G21</f>
        <v>124.8</v>
      </c>
      <c r="H20" s="94">
        <f>H21</f>
        <v>98.306</v>
      </c>
      <c r="I20" s="247">
        <f t="shared" si="0"/>
        <v>0.7877083333333333</v>
      </c>
      <c r="M20" s="22"/>
      <c r="N20" s="138"/>
      <c r="O20" s="138"/>
      <c r="P20" s="138"/>
      <c r="Q20" s="138"/>
      <c r="R20" s="129"/>
    </row>
    <row r="21" spans="1:18" ht="66" customHeight="1">
      <c r="A21" s="249" t="s">
        <v>282</v>
      </c>
      <c r="B21" s="90" t="s">
        <v>275</v>
      </c>
      <c r="C21" s="230" t="s">
        <v>125</v>
      </c>
      <c r="D21" s="230" t="s">
        <v>87</v>
      </c>
      <c r="E21" s="250" t="s">
        <v>148</v>
      </c>
      <c r="F21" s="245" t="s">
        <v>276</v>
      </c>
      <c r="G21" s="91">
        <v>124.8</v>
      </c>
      <c r="H21" s="91">
        <v>98.306</v>
      </c>
      <c r="I21" s="251">
        <f t="shared" si="0"/>
        <v>0.7877083333333333</v>
      </c>
      <c r="M21" s="22"/>
      <c r="N21" s="138"/>
      <c r="O21" s="138"/>
      <c r="P21" s="138"/>
      <c r="Q21" s="138"/>
      <c r="R21" s="129"/>
    </row>
    <row r="22" spans="1:18" ht="29.25" customHeight="1">
      <c r="A22" s="35" t="s">
        <v>280</v>
      </c>
      <c r="B22" s="92" t="s">
        <v>126</v>
      </c>
      <c r="C22" s="229" t="s">
        <v>125</v>
      </c>
      <c r="D22" s="229" t="s">
        <v>87</v>
      </c>
      <c r="E22" s="30" t="s">
        <v>149</v>
      </c>
      <c r="F22" s="248"/>
      <c r="G22" s="94">
        <f>G23+G24+G25</f>
        <v>4898.5</v>
      </c>
      <c r="H22" s="94">
        <f>H23+H24+H25</f>
        <v>3280.4381900000003</v>
      </c>
      <c r="I22" s="247">
        <f t="shared" si="0"/>
        <v>0.6696821863835869</v>
      </c>
      <c r="M22" s="22"/>
      <c r="N22" s="138"/>
      <c r="O22" s="138"/>
      <c r="P22" s="138"/>
      <c r="Q22" s="138"/>
      <c r="R22" s="129"/>
    </row>
    <row r="23" spans="1:18" ht="72.75" customHeight="1">
      <c r="A23" s="249" t="s">
        <v>283</v>
      </c>
      <c r="B23" s="90" t="s">
        <v>275</v>
      </c>
      <c r="C23" s="230" t="s">
        <v>125</v>
      </c>
      <c r="D23" s="230" t="s">
        <v>87</v>
      </c>
      <c r="E23" s="250" t="s">
        <v>149</v>
      </c>
      <c r="F23" s="245" t="s">
        <v>276</v>
      </c>
      <c r="G23" s="91">
        <v>3138.2</v>
      </c>
      <c r="H23" s="91">
        <v>2061.30974</v>
      </c>
      <c r="I23" s="251">
        <f t="shared" si="0"/>
        <v>0.6568446051876873</v>
      </c>
      <c r="M23" s="22"/>
      <c r="N23" s="138"/>
      <c r="O23" s="138"/>
      <c r="P23" s="138"/>
      <c r="Q23" s="138"/>
      <c r="R23" s="129"/>
    </row>
    <row r="24" spans="1:18" ht="30" customHeight="1">
      <c r="A24" s="249" t="s">
        <v>284</v>
      </c>
      <c r="B24" s="90" t="s">
        <v>285</v>
      </c>
      <c r="C24" s="230" t="s">
        <v>125</v>
      </c>
      <c r="D24" s="230" t="s">
        <v>87</v>
      </c>
      <c r="E24" s="250" t="s">
        <v>149</v>
      </c>
      <c r="F24" s="245" t="s">
        <v>286</v>
      </c>
      <c r="G24" s="91">
        <v>1716.3</v>
      </c>
      <c r="H24" s="253" t="s">
        <v>287</v>
      </c>
      <c r="I24" s="251">
        <f t="shared" si="0"/>
        <v>0.7077686301928569</v>
      </c>
      <c r="M24" s="141"/>
      <c r="N24" s="139"/>
      <c r="O24" s="139"/>
      <c r="P24" s="139"/>
      <c r="Q24" s="139"/>
      <c r="R24" s="129"/>
    </row>
    <row r="25" spans="1:19" ht="22.5" customHeight="1">
      <c r="A25" s="249" t="s">
        <v>288</v>
      </c>
      <c r="B25" s="90" t="s">
        <v>289</v>
      </c>
      <c r="C25" s="230" t="s">
        <v>125</v>
      </c>
      <c r="D25" s="230" t="s">
        <v>87</v>
      </c>
      <c r="E25" s="250" t="s">
        <v>149</v>
      </c>
      <c r="F25" s="245" t="s">
        <v>290</v>
      </c>
      <c r="G25" s="91">
        <f>14+30</f>
        <v>44</v>
      </c>
      <c r="H25" s="91">
        <v>4.38515</v>
      </c>
      <c r="I25" s="251">
        <f t="shared" si="0"/>
        <v>0.0996625</v>
      </c>
      <c r="M25" s="142"/>
      <c r="N25" s="138"/>
      <c r="O25" s="138"/>
      <c r="P25" s="138"/>
      <c r="Q25" s="138"/>
      <c r="R25" s="143"/>
      <c r="S25" s="144" t="s">
        <v>197</v>
      </c>
    </row>
    <row r="26" spans="1:19" ht="50.25" customHeight="1">
      <c r="A26" s="35" t="s">
        <v>291</v>
      </c>
      <c r="B26" s="95" t="s">
        <v>150</v>
      </c>
      <c r="C26" s="30" t="s">
        <v>125</v>
      </c>
      <c r="D26" s="30" t="s">
        <v>87</v>
      </c>
      <c r="E26" s="254" t="s">
        <v>151</v>
      </c>
      <c r="F26" s="255"/>
      <c r="G26" s="94">
        <f>G27</f>
        <v>116.7</v>
      </c>
      <c r="H26" s="94">
        <f>H27</f>
        <v>95.7</v>
      </c>
      <c r="I26" s="247">
        <f t="shared" si="0"/>
        <v>0.8200514138817481</v>
      </c>
      <c r="M26" s="142"/>
      <c r="N26" s="139"/>
      <c r="O26" s="139"/>
      <c r="P26" s="139"/>
      <c r="Q26" s="139"/>
      <c r="R26" s="143"/>
      <c r="S26" s="144" t="s">
        <v>198</v>
      </c>
    </row>
    <row r="27" spans="1:25" s="145" customFormat="1" ht="27.75" customHeight="1">
      <c r="A27" s="249" t="s">
        <v>292</v>
      </c>
      <c r="B27" s="231" t="s">
        <v>289</v>
      </c>
      <c r="C27" s="250" t="s">
        <v>125</v>
      </c>
      <c r="D27" s="250" t="s">
        <v>87</v>
      </c>
      <c r="E27" s="256" t="s">
        <v>151</v>
      </c>
      <c r="F27" s="255" t="s">
        <v>290</v>
      </c>
      <c r="G27" s="91">
        <v>116.7</v>
      </c>
      <c r="H27" s="91">
        <v>95.7</v>
      </c>
      <c r="I27" s="251">
        <f t="shared" si="0"/>
        <v>0.8200514138817481</v>
      </c>
      <c r="N27" s="139"/>
      <c r="O27" s="139"/>
      <c r="P27" s="139"/>
      <c r="Q27" s="139"/>
      <c r="R27" s="146"/>
      <c r="S27" s="146"/>
      <c r="T27" s="146"/>
      <c r="U27" s="146"/>
      <c r="V27" s="146"/>
      <c r="W27" s="146"/>
      <c r="X27" s="146"/>
      <c r="Y27" s="146"/>
    </row>
    <row r="28" spans="1:25" s="145" customFormat="1" ht="30.75" customHeight="1">
      <c r="A28" s="257" t="s">
        <v>93</v>
      </c>
      <c r="B28" s="258" t="s">
        <v>293</v>
      </c>
      <c r="C28" s="259" t="s">
        <v>80</v>
      </c>
      <c r="D28" s="260"/>
      <c r="E28" s="261"/>
      <c r="F28" s="262"/>
      <c r="G28" s="246">
        <f>G29+G50+G54+G61+G67+G71+G87+G103+G112+G117</f>
        <v>72813.2</v>
      </c>
      <c r="H28" s="246">
        <f>H29+H50+H54+H61+H67+H71+H87+H103+H112+H117</f>
        <v>40250.03461</v>
      </c>
      <c r="I28" s="247">
        <f t="shared" si="0"/>
        <v>0.552784860574731</v>
      </c>
      <c r="N28" s="139"/>
      <c r="O28" s="139"/>
      <c r="P28" s="139"/>
      <c r="Q28" s="139"/>
      <c r="R28" s="146"/>
      <c r="S28" s="146"/>
      <c r="T28" s="146"/>
      <c r="U28" s="146"/>
      <c r="V28" s="146"/>
      <c r="W28" s="146"/>
      <c r="X28" s="146"/>
      <c r="Y28" s="146"/>
    </row>
    <row r="29" spans="1:25" s="145" customFormat="1" ht="15" customHeight="1">
      <c r="A29" s="35" t="s">
        <v>71</v>
      </c>
      <c r="B29" s="92" t="s">
        <v>82</v>
      </c>
      <c r="C29" s="230"/>
      <c r="D29" s="229" t="s">
        <v>83</v>
      </c>
      <c r="E29" s="250"/>
      <c r="F29" s="245"/>
      <c r="G29" s="94">
        <f>G30+G42+G45</f>
        <v>19455.6</v>
      </c>
      <c r="H29" s="94">
        <f>H30+H42+H45</f>
        <v>11409.407630000002</v>
      </c>
      <c r="I29" s="247">
        <f t="shared" si="0"/>
        <v>0.5864330902156707</v>
      </c>
      <c r="N29" s="139"/>
      <c r="O29" s="139"/>
      <c r="P29" s="139"/>
      <c r="Q29" s="139"/>
      <c r="R29" s="146"/>
      <c r="S29" s="146"/>
      <c r="T29" s="146"/>
      <c r="U29" s="146"/>
      <c r="V29" s="146"/>
      <c r="W29" s="146"/>
      <c r="X29" s="146"/>
      <c r="Y29" s="146"/>
    </row>
    <row r="30" spans="1:25" s="145" customFormat="1" ht="40.5" customHeight="1">
      <c r="A30" s="35" t="s">
        <v>168</v>
      </c>
      <c r="B30" s="92" t="s">
        <v>169</v>
      </c>
      <c r="C30" s="229"/>
      <c r="D30" s="229" t="s">
        <v>89</v>
      </c>
      <c r="E30" s="30"/>
      <c r="F30" s="248"/>
      <c r="G30" s="246">
        <f>G31+G33+G37+G39</f>
        <v>19365.6</v>
      </c>
      <c r="H30" s="246">
        <f>H31+H33+H37+H39</f>
        <v>11409.407630000002</v>
      </c>
      <c r="I30" s="247">
        <f t="shared" si="0"/>
        <v>0.5891584887635809</v>
      </c>
      <c r="N30" s="139"/>
      <c r="O30" s="139"/>
      <c r="P30" s="139"/>
      <c r="Q30" s="139"/>
      <c r="R30" s="146"/>
      <c r="S30" s="146"/>
      <c r="T30" s="146"/>
      <c r="U30" s="146"/>
      <c r="V30" s="146"/>
      <c r="W30" s="146"/>
      <c r="X30" s="146"/>
      <c r="Y30" s="146"/>
    </row>
    <row r="31" spans="1:25" s="145" customFormat="1" ht="46.5" customHeight="1">
      <c r="A31" s="35" t="s">
        <v>132</v>
      </c>
      <c r="B31" s="92" t="s">
        <v>90</v>
      </c>
      <c r="C31" s="229" t="s">
        <v>80</v>
      </c>
      <c r="D31" s="229" t="s">
        <v>89</v>
      </c>
      <c r="E31" s="30" t="s">
        <v>152</v>
      </c>
      <c r="F31" s="248"/>
      <c r="G31" s="94">
        <f>G32</f>
        <v>1338.8</v>
      </c>
      <c r="H31" s="94">
        <f>H32</f>
        <v>990.95995</v>
      </c>
      <c r="I31" s="247">
        <f t="shared" si="0"/>
        <v>0.7401852031670153</v>
      </c>
      <c r="N31" s="139"/>
      <c r="O31" s="139"/>
      <c r="P31" s="139"/>
      <c r="Q31" s="139"/>
      <c r="R31" s="146"/>
      <c r="S31" s="146"/>
      <c r="T31" s="146"/>
      <c r="U31" s="146"/>
      <c r="V31" s="146"/>
      <c r="W31" s="146"/>
      <c r="X31" s="146"/>
      <c r="Y31" s="146"/>
    </row>
    <row r="32" spans="1:25" s="145" customFormat="1" ht="46.5" customHeight="1">
      <c r="A32" s="249" t="s">
        <v>294</v>
      </c>
      <c r="B32" s="90" t="s">
        <v>275</v>
      </c>
      <c r="C32" s="230" t="s">
        <v>80</v>
      </c>
      <c r="D32" s="230" t="s">
        <v>89</v>
      </c>
      <c r="E32" s="250" t="s">
        <v>152</v>
      </c>
      <c r="F32" s="245" t="s">
        <v>276</v>
      </c>
      <c r="G32" s="91">
        <v>1338.8</v>
      </c>
      <c r="H32" s="91">
        <v>990.95995</v>
      </c>
      <c r="I32" s="251">
        <f t="shared" si="0"/>
        <v>0.7401852031670153</v>
      </c>
      <c r="N32" s="139"/>
      <c r="O32" s="139"/>
      <c r="P32" s="139"/>
      <c r="Q32" s="139"/>
      <c r="R32" s="146"/>
      <c r="S32" s="146"/>
      <c r="T32" s="146"/>
      <c r="U32" s="146"/>
      <c r="V32" s="146"/>
      <c r="W32" s="146"/>
      <c r="X32" s="146"/>
      <c r="Y32" s="146"/>
    </row>
    <row r="33" spans="1:25" s="145" customFormat="1" ht="46.5" customHeight="1">
      <c r="A33" s="35" t="s">
        <v>255</v>
      </c>
      <c r="B33" s="92" t="s">
        <v>295</v>
      </c>
      <c r="C33" s="229" t="s">
        <v>80</v>
      </c>
      <c r="D33" s="229" t="s">
        <v>89</v>
      </c>
      <c r="E33" s="30" t="s">
        <v>153</v>
      </c>
      <c r="F33" s="248"/>
      <c r="G33" s="94">
        <f>G34+G35+G36</f>
        <v>16470.199999999997</v>
      </c>
      <c r="H33" s="94">
        <f>H34+H35+H36</f>
        <v>9342.67941</v>
      </c>
      <c r="I33" s="247">
        <f t="shared" si="0"/>
        <v>0.5672474778691213</v>
      </c>
      <c r="N33" s="139"/>
      <c r="O33" s="139"/>
      <c r="P33" s="139"/>
      <c r="Q33" s="139"/>
      <c r="R33" s="146"/>
      <c r="S33" s="146"/>
      <c r="T33" s="146"/>
      <c r="U33" s="146"/>
      <c r="V33" s="146"/>
      <c r="W33" s="146"/>
      <c r="X33" s="146"/>
      <c r="Y33" s="146"/>
    </row>
    <row r="34" spans="1:25" s="145" customFormat="1" ht="68.25" customHeight="1">
      <c r="A34" s="249" t="s">
        <v>296</v>
      </c>
      <c r="B34" s="90" t="s">
        <v>297</v>
      </c>
      <c r="C34" s="230" t="s">
        <v>80</v>
      </c>
      <c r="D34" s="230" t="s">
        <v>89</v>
      </c>
      <c r="E34" s="250" t="s">
        <v>153</v>
      </c>
      <c r="F34" s="245" t="s">
        <v>276</v>
      </c>
      <c r="G34" s="91">
        <v>10824.8</v>
      </c>
      <c r="H34" s="91">
        <v>6808.27389</v>
      </c>
      <c r="I34" s="251">
        <f t="shared" si="0"/>
        <v>0.6289514716207228</v>
      </c>
      <c r="N34" s="139"/>
      <c r="O34" s="139"/>
      <c r="P34" s="139"/>
      <c r="Q34" s="139"/>
      <c r="R34" s="146"/>
      <c r="S34" s="146"/>
      <c r="T34" s="146"/>
      <c r="U34" s="146"/>
      <c r="V34" s="146"/>
      <c r="W34" s="146"/>
      <c r="X34" s="146"/>
      <c r="Y34" s="146"/>
    </row>
    <row r="35" spans="1:25" s="145" customFormat="1" ht="36.75" customHeight="1">
      <c r="A35" s="249" t="s">
        <v>298</v>
      </c>
      <c r="B35" s="90" t="s">
        <v>285</v>
      </c>
      <c r="C35" s="230" t="s">
        <v>80</v>
      </c>
      <c r="D35" s="230" t="s">
        <v>89</v>
      </c>
      <c r="E35" s="250" t="s">
        <v>153</v>
      </c>
      <c r="F35" s="245" t="s">
        <v>286</v>
      </c>
      <c r="G35" s="91">
        <v>4930.3</v>
      </c>
      <c r="H35" s="91">
        <v>2504.82129</v>
      </c>
      <c r="I35" s="251">
        <f t="shared" si="0"/>
        <v>0.5080464251668255</v>
      </c>
      <c r="N35" s="138"/>
      <c r="O35" s="138"/>
      <c r="P35" s="138"/>
      <c r="Q35" s="138"/>
      <c r="R35" s="146"/>
      <c r="S35" s="146"/>
      <c r="T35" s="146"/>
      <c r="U35" s="146"/>
      <c r="V35" s="146"/>
      <c r="W35" s="146"/>
      <c r="X35" s="146"/>
      <c r="Y35" s="146"/>
    </row>
    <row r="36" spans="1:25" s="145" customFormat="1" ht="15" customHeight="1">
      <c r="A36" s="249" t="s">
        <v>299</v>
      </c>
      <c r="B36" s="90" t="s">
        <v>289</v>
      </c>
      <c r="C36" s="230" t="s">
        <v>80</v>
      </c>
      <c r="D36" s="230" t="s">
        <v>89</v>
      </c>
      <c r="E36" s="250" t="s">
        <v>153</v>
      </c>
      <c r="F36" s="245" t="s">
        <v>290</v>
      </c>
      <c r="G36" s="91">
        <v>715.1</v>
      </c>
      <c r="H36" s="91">
        <v>29.58423</v>
      </c>
      <c r="I36" s="251">
        <f t="shared" si="0"/>
        <v>0.04137075933435883</v>
      </c>
      <c r="N36" s="138"/>
      <c r="O36" s="138"/>
      <c r="P36" s="138"/>
      <c r="Q36" s="138"/>
      <c r="R36" s="146"/>
      <c r="S36" s="146"/>
      <c r="T36" s="146"/>
      <c r="U36" s="146"/>
      <c r="V36" s="146"/>
      <c r="W36" s="146"/>
      <c r="X36" s="146"/>
      <c r="Y36" s="146"/>
    </row>
    <row r="37" spans="1:25" s="23" customFormat="1" ht="53.25" customHeight="1">
      <c r="A37" s="35" t="s">
        <v>300</v>
      </c>
      <c r="B37" s="92" t="s">
        <v>301</v>
      </c>
      <c r="C37" s="229" t="s">
        <v>80</v>
      </c>
      <c r="D37" s="229" t="s">
        <v>89</v>
      </c>
      <c r="E37" s="30" t="s">
        <v>154</v>
      </c>
      <c r="F37" s="245"/>
      <c r="G37" s="94">
        <f>G38</f>
        <v>6.9</v>
      </c>
      <c r="H37" s="94">
        <f>H38</f>
        <v>0</v>
      </c>
      <c r="I37" s="251">
        <f t="shared" si="0"/>
        <v>0</v>
      </c>
      <c r="N37" s="147"/>
      <c r="O37" s="147"/>
      <c r="P37" s="147"/>
      <c r="Q37" s="147"/>
      <c r="R37" s="126"/>
      <c r="S37" s="126"/>
      <c r="T37" s="126"/>
      <c r="U37" s="126"/>
      <c r="V37" s="126"/>
      <c r="W37" s="126"/>
      <c r="X37" s="126"/>
      <c r="Y37" s="126"/>
    </row>
    <row r="38" spans="1:25" s="23" customFormat="1" ht="29.25" customHeight="1">
      <c r="A38" s="249" t="s">
        <v>302</v>
      </c>
      <c r="B38" s="90" t="s">
        <v>285</v>
      </c>
      <c r="C38" s="230" t="s">
        <v>80</v>
      </c>
      <c r="D38" s="230" t="s">
        <v>89</v>
      </c>
      <c r="E38" s="250" t="s">
        <v>154</v>
      </c>
      <c r="F38" s="245" t="s">
        <v>286</v>
      </c>
      <c r="G38" s="91">
        <v>6.9</v>
      </c>
      <c r="H38" s="91">
        <v>0</v>
      </c>
      <c r="I38" s="251">
        <f t="shared" si="0"/>
        <v>0</v>
      </c>
      <c r="N38" s="139"/>
      <c r="O38" s="139"/>
      <c r="P38" s="139"/>
      <c r="Q38" s="139"/>
      <c r="R38" s="126"/>
      <c r="S38" s="126"/>
      <c r="T38" s="126"/>
      <c r="U38" s="126"/>
      <c r="V38" s="126"/>
      <c r="W38" s="126"/>
      <c r="X38" s="126"/>
      <c r="Y38" s="126"/>
    </row>
    <row r="39" spans="1:25" s="23" customFormat="1" ht="51" customHeight="1">
      <c r="A39" s="35" t="s">
        <v>303</v>
      </c>
      <c r="B39" s="92" t="s">
        <v>304</v>
      </c>
      <c r="C39" s="229" t="s">
        <v>80</v>
      </c>
      <c r="D39" s="229" t="s">
        <v>89</v>
      </c>
      <c r="E39" s="30" t="s">
        <v>155</v>
      </c>
      <c r="F39" s="263"/>
      <c r="G39" s="246">
        <f>G40+G41</f>
        <v>1549.7</v>
      </c>
      <c r="H39" s="246">
        <f>H40+H41</f>
        <v>1075.76827</v>
      </c>
      <c r="I39" s="247">
        <f t="shared" si="0"/>
        <v>0.6941784022714074</v>
      </c>
      <c r="N39" s="139"/>
      <c r="O39" s="139"/>
      <c r="P39" s="139"/>
      <c r="Q39" s="139"/>
      <c r="R39" s="126"/>
      <c r="S39" s="126"/>
      <c r="T39" s="126"/>
      <c r="U39" s="126"/>
      <c r="V39" s="126"/>
      <c r="W39" s="126"/>
      <c r="X39" s="126"/>
      <c r="Y39" s="126"/>
    </row>
    <row r="40" spans="1:25" s="23" customFormat="1" ht="66.75" customHeight="1">
      <c r="A40" s="249" t="s">
        <v>305</v>
      </c>
      <c r="B40" s="90" t="s">
        <v>297</v>
      </c>
      <c r="C40" s="230" t="s">
        <v>80</v>
      </c>
      <c r="D40" s="230" t="s">
        <v>89</v>
      </c>
      <c r="E40" s="250" t="s">
        <v>155</v>
      </c>
      <c r="F40" s="264">
        <v>100</v>
      </c>
      <c r="G40" s="91">
        <v>1423.5</v>
      </c>
      <c r="H40" s="91">
        <v>986.84827</v>
      </c>
      <c r="I40" s="251">
        <f t="shared" si="0"/>
        <v>0.6932548436951176</v>
      </c>
      <c r="N40" s="139"/>
      <c r="O40" s="139"/>
      <c r="P40" s="139"/>
      <c r="Q40" s="139"/>
      <c r="R40" s="126"/>
      <c r="S40" s="126"/>
      <c r="T40" s="126"/>
      <c r="U40" s="126"/>
      <c r="V40" s="126"/>
      <c r="W40" s="126"/>
      <c r="X40" s="126"/>
      <c r="Y40" s="126"/>
    </row>
    <row r="41" spans="1:25" s="23" customFormat="1" ht="24" customHeight="1">
      <c r="A41" s="249" t="s">
        <v>306</v>
      </c>
      <c r="B41" s="90" t="s">
        <v>285</v>
      </c>
      <c r="C41" s="230" t="s">
        <v>80</v>
      </c>
      <c r="D41" s="230" t="s">
        <v>89</v>
      </c>
      <c r="E41" s="250" t="s">
        <v>155</v>
      </c>
      <c r="F41" s="264">
        <v>200</v>
      </c>
      <c r="G41" s="96">
        <v>126.2</v>
      </c>
      <c r="H41" s="91">
        <v>88.92</v>
      </c>
      <c r="I41" s="251">
        <f t="shared" si="0"/>
        <v>0.7045958795562599</v>
      </c>
      <c r="N41" s="139"/>
      <c r="O41" s="139"/>
      <c r="P41" s="139"/>
      <c r="Q41" s="139"/>
      <c r="R41" s="126"/>
      <c r="S41" s="126"/>
      <c r="T41" s="126"/>
      <c r="U41" s="126"/>
      <c r="V41" s="126"/>
      <c r="W41" s="126"/>
      <c r="X41" s="126"/>
      <c r="Y41" s="126"/>
    </row>
    <row r="42" spans="1:25" s="23" customFormat="1" ht="16.5" customHeight="1">
      <c r="A42" s="35" t="s">
        <v>307</v>
      </c>
      <c r="B42" s="92" t="s">
        <v>130</v>
      </c>
      <c r="C42" s="229"/>
      <c r="D42" s="229" t="s">
        <v>131</v>
      </c>
      <c r="E42" s="30"/>
      <c r="F42" s="248"/>
      <c r="G42" s="94">
        <v>70</v>
      </c>
      <c r="H42" s="94">
        <f>H43</f>
        <v>0</v>
      </c>
      <c r="I42" s="247">
        <f t="shared" si="0"/>
        <v>0</v>
      </c>
      <c r="N42" s="139"/>
      <c r="O42" s="139"/>
      <c r="P42" s="139"/>
      <c r="Q42" s="139"/>
      <c r="R42" s="126"/>
      <c r="S42" s="126"/>
      <c r="T42" s="126"/>
      <c r="U42" s="126"/>
      <c r="V42" s="126"/>
      <c r="W42" s="126"/>
      <c r="X42" s="126"/>
      <c r="Y42" s="126"/>
    </row>
    <row r="43" spans="1:25" s="23" customFormat="1" ht="15" customHeight="1">
      <c r="A43" s="35" t="s">
        <v>308</v>
      </c>
      <c r="B43" s="92" t="s">
        <v>309</v>
      </c>
      <c r="C43" s="229" t="s">
        <v>80</v>
      </c>
      <c r="D43" s="229" t="s">
        <v>131</v>
      </c>
      <c r="E43" s="30" t="s">
        <v>156</v>
      </c>
      <c r="F43" s="245"/>
      <c r="G43" s="94">
        <v>70</v>
      </c>
      <c r="H43" s="94">
        <f>H44</f>
        <v>0</v>
      </c>
      <c r="I43" s="247">
        <f t="shared" si="0"/>
        <v>0</v>
      </c>
      <c r="N43" s="139"/>
      <c r="O43" s="139"/>
      <c r="P43" s="139"/>
      <c r="Q43" s="139"/>
      <c r="R43" s="126"/>
      <c r="S43" s="126"/>
      <c r="T43" s="126"/>
      <c r="U43" s="126"/>
      <c r="V43" s="126"/>
      <c r="W43" s="126"/>
      <c r="X43" s="126"/>
      <c r="Y43" s="126"/>
    </row>
    <row r="44" spans="1:25" s="23" customFormat="1" ht="15.75" customHeight="1">
      <c r="A44" s="249" t="s">
        <v>310</v>
      </c>
      <c r="B44" s="90" t="s">
        <v>289</v>
      </c>
      <c r="C44" s="265">
        <v>978</v>
      </c>
      <c r="D44" s="230" t="s">
        <v>131</v>
      </c>
      <c r="E44" s="250" t="s">
        <v>156</v>
      </c>
      <c r="F44" s="245" t="s">
        <v>290</v>
      </c>
      <c r="G44" s="91">
        <v>70</v>
      </c>
      <c r="H44" s="91">
        <v>0</v>
      </c>
      <c r="I44" s="251">
        <f t="shared" si="0"/>
        <v>0</v>
      </c>
      <c r="N44" s="139"/>
      <c r="O44" s="139"/>
      <c r="P44" s="139"/>
      <c r="Q44" s="139"/>
      <c r="R44" s="126"/>
      <c r="S44" s="126"/>
      <c r="T44" s="126"/>
      <c r="U44" s="126"/>
      <c r="V44" s="126"/>
      <c r="W44" s="126"/>
      <c r="X44" s="126"/>
      <c r="Y44" s="126"/>
    </row>
    <row r="45" spans="1:25" s="23" customFormat="1" ht="15" customHeight="1">
      <c r="A45" s="30" t="s">
        <v>311</v>
      </c>
      <c r="B45" s="92" t="s">
        <v>91</v>
      </c>
      <c r="C45" s="229"/>
      <c r="D45" s="229" t="s">
        <v>92</v>
      </c>
      <c r="E45" s="30"/>
      <c r="F45" s="245"/>
      <c r="G45" s="246">
        <f>G46+G48</f>
        <v>20</v>
      </c>
      <c r="H45" s="246">
        <f>H46+H48</f>
        <v>0</v>
      </c>
      <c r="I45" s="251">
        <f t="shared" si="0"/>
        <v>0</v>
      </c>
      <c r="N45" s="139"/>
      <c r="O45" s="139"/>
      <c r="P45" s="139"/>
      <c r="Q45" s="139"/>
      <c r="R45" s="126"/>
      <c r="S45" s="126"/>
      <c r="T45" s="126"/>
      <c r="U45" s="126"/>
      <c r="V45" s="126"/>
      <c r="W45" s="126"/>
      <c r="X45" s="126"/>
      <c r="Y45" s="126"/>
    </row>
    <row r="46" spans="1:25" s="23" customFormat="1" ht="27" customHeight="1">
      <c r="A46" s="30" t="s">
        <v>312</v>
      </c>
      <c r="B46" s="92" t="s">
        <v>157</v>
      </c>
      <c r="C46" s="229" t="s">
        <v>80</v>
      </c>
      <c r="D46" s="229" t="s">
        <v>92</v>
      </c>
      <c r="E46" s="30" t="s">
        <v>200</v>
      </c>
      <c r="F46" s="248"/>
      <c r="G46" s="94">
        <f>G47</f>
        <v>7.5</v>
      </c>
      <c r="H46" s="94">
        <f>H47</f>
        <v>0</v>
      </c>
      <c r="I46" s="247">
        <f t="shared" si="0"/>
        <v>0</v>
      </c>
      <c r="N46" s="139"/>
      <c r="O46" s="139"/>
      <c r="P46" s="139"/>
      <c r="Q46" s="139"/>
      <c r="R46" s="126"/>
      <c r="S46" s="126"/>
      <c r="T46" s="126"/>
      <c r="U46" s="126"/>
      <c r="V46" s="126"/>
      <c r="W46" s="126"/>
      <c r="X46" s="126"/>
      <c r="Y46" s="126"/>
    </row>
    <row r="47" spans="1:25" s="23" customFormat="1" ht="29.25" customHeight="1">
      <c r="A47" s="250" t="s">
        <v>313</v>
      </c>
      <c r="B47" s="90" t="s">
        <v>285</v>
      </c>
      <c r="C47" s="230" t="s">
        <v>80</v>
      </c>
      <c r="D47" s="230" t="s">
        <v>92</v>
      </c>
      <c r="E47" s="250" t="s">
        <v>200</v>
      </c>
      <c r="F47" s="245" t="s">
        <v>286</v>
      </c>
      <c r="G47" s="91">
        <v>7.5</v>
      </c>
      <c r="H47" s="91">
        <v>0</v>
      </c>
      <c r="I47" s="251">
        <f t="shared" si="0"/>
        <v>0</v>
      </c>
      <c r="N47" s="139"/>
      <c r="O47" s="139"/>
      <c r="P47" s="139"/>
      <c r="Q47" s="139"/>
      <c r="R47" s="126"/>
      <c r="S47" s="126"/>
      <c r="T47" s="126"/>
      <c r="U47" s="126"/>
      <c r="V47" s="126"/>
      <c r="W47" s="126"/>
      <c r="X47" s="126"/>
      <c r="Y47" s="126"/>
    </row>
    <row r="48" spans="1:25" s="23" customFormat="1" ht="92.25" customHeight="1">
      <c r="A48" s="30" t="s">
        <v>314</v>
      </c>
      <c r="B48" s="92" t="s">
        <v>315</v>
      </c>
      <c r="C48" s="229" t="s">
        <v>80</v>
      </c>
      <c r="D48" s="229" t="s">
        <v>92</v>
      </c>
      <c r="E48" s="30" t="s">
        <v>201</v>
      </c>
      <c r="F48" s="248"/>
      <c r="G48" s="94">
        <f>G49</f>
        <v>12.5</v>
      </c>
      <c r="H48" s="94">
        <f>H49</f>
        <v>0</v>
      </c>
      <c r="I48" s="247">
        <f t="shared" si="0"/>
        <v>0</v>
      </c>
      <c r="N48" s="139"/>
      <c r="O48" s="139"/>
      <c r="P48" s="139"/>
      <c r="Q48" s="139"/>
      <c r="R48" s="126"/>
      <c r="S48" s="126"/>
      <c r="T48" s="126"/>
      <c r="U48" s="126"/>
      <c r="V48" s="126"/>
      <c r="W48" s="126"/>
      <c r="X48" s="126"/>
      <c r="Y48" s="126"/>
    </row>
    <row r="49" spans="1:25" s="23" customFormat="1" ht="35.25" customHeight="1">
      <c r="A49" s="250" t="s">
        <v>316</v>
      </c>
      <c r="B49" s="90" t="s">
        <v>285</v>
      </c>
      <c r="C49" s="230" t="s">
        <v>80</v>
      </c>
      <c r="D49" s="230" t="s">
        <v>92</v>
      </c>
      <c r="E49" s="250" t="s">
        <v>201</v>
      </c>
      <c r="F49" s="245" t="s">
        <v>286</v>
      </c>
      <c r="G49" s="91">
        <v>12.5</v>
      </c>
      <c r="H49" s="91">
        <v>0</v>
      </c>
      <c r="I49" s="251">
        <f t="shared" si="0"/>
        <v>0</v>
      </c>
      <c r="K49" s="218"/>
      <c r="L49" s="143"/>
      <c r="M49" s="219"/>
      <c r="N49" s="139"/>
      <c r="O49" s="139"/>
      <c r="P49" s="139"/>
      <c r="Q49" s="139"/>
      <c r="R49" s="126"/>
      <c r="S49" s="126"/>
      <c r="T49" s="126"/>
      <c r="U49" s="126"/>
      <c r="V49" s="126"/>
      <c r="W49" s="126"/>
      <c r="X49" s="126"/>
      <c r="Y49" s="126"/>
    </row>
    <row r="50" spans="1:25" ht="29.25" customHeight="1">
      <c r="A50" s="30" t="s">
        <v>317</v>
      </c>
      <c r="B50" s="92" t="s">
        <v>94</v>
      </c>
      <c r="C50" s="229"/>
      <c r="D50" s="229" t="s">
        <v>95</v>
      </c>
      <c r="E50" s="250"/>
      <c r="F50" s="230"/>
      <c r="G50" s="246">
        <f aca="true" t="shared" si="1" ref="G50:H52">G51</f>
        <v>41.9</v>
      </c>
      <c r="H50" s="246">
        <f t="shared" si="1"/>
        <v>0</v>
      </c>
      <c r="I50" s="247">
        <f t="shared" si="0"/>
        <v>0</v>
      </c>
      <c r="M50" s="140"/>
      <c r="N50" s="138"/>
      <c r="O50" s="138"/>
      <c r="P50" s="138"/>
      <c r="Q50" s="138"/>
      <c r="R50" s="148"/>
      <c r="S50" s="148"/>
      <c r="T50" s="148"/>
      <c r="U50" s="148"/>
      <c r="V50" s="148"/>
      <c r="W50" s="148"/>
      <c r="X50" s="148"/>
      <c r="Y50" s="148"/>
    </row>
    <row r="51" spans="1:25" ht="53.25" customHeight="1">
      <c r="A51" s="30" t="s">
        <v>318</v>
      </c>
      <c r="B51" s="92" t="s">
        <v>96</v>
      </c>
      <c r="C51" s="229" t="s">
        <v>80</v>
      </c>
      <c r="D51" s="229" t="s">
        <v>97</v>
      </c>
      <c r="E51" s="30"/>
      <c r="F51" s="266"/>
      <c r="G51" s="94">
        <f t="shared" si="1"/>
        <v>41.9</v>
      </c>
      <c r="H51" s="94">
        <f t="shared" si="1"/>
        <v>0</v>
      </c>
      <c r="I51" s="247">
        <f t="shared" si="0"/>
        <v>0</v>
      </c>
      <c r="M51" s="22"/>
      <c r="N51" s="139"/>
      <c r="O51" s="139"/>
      <c r="P51" s="139"/>
      <c r="Q51" s="139"/>
      <c r="R51" s="148"/>
      <c r="S51" s="148"/>
      <c r="T51" s="148"/>
      <c r="U51" s="148"/>
      <c r="V51" s="148"/>
      <c r="W51" s="148"/>
      <c r="X51" s="148"/>
      <c r="Y51" s="148"/>
    </row>
    <row r="52" spans="1:25" ht="67.5" customHeight="1">
      <c r="A52" s="30" t="s">
        <v>319</v>
      </c>
      <c r="B52" s="97" t="s">
        <v>202</v>
      </c>
      <c r="C52" s="229" t="s">
        <v>80</v>
      </c>
      <c r="D52" s="229" t="s">
        <v>97</v>
      </c>
      <c r="E52" s="30" t="s">
        <v>203</v>
      </c>
      <c r="F52" s="266"/>
      <c r="G52" s="94">
        <f t="shared" si="1"/>
        <v>41.9</v>
      </c>
      <c r="H52" s="94">
        <f t="shared" si="1"/>
        <v>0</v>
      </c>
      <c r="I52" s="247">
        <f t="shared" si="0"/>
        <v>0</v>
      </c>
      <c r="M52" s="22"/>
      <c r="N52" s="139"/>
      <c r="O52" s="139"/>
      <c r="P52" s="139"/>
      <c r="Q52" s="139"/>
      <c r="R52" s="148"/>
      <c r="S52" s="148"/>
      <c r="T52" s="148"/>
      <c r="U52" s="148"/>
      <c r="V52" s="148"/>
      <c r="W52" s="148"/>
      <c r="X52" s="148"/>
      <c r="Y52" s="148"/>
    </row>
    <row r="53" spans="1:25" ht="28.5" customHeight="1">
      <c r="A53" s="250" t="s">
        <v>320</v>
      </c>
      <c r="B53" s="90" t="s">
        <v>285</v>
      </c>
      <c r="C53" s="230" t="s">
        <v>80</v>
      </c>
      <c r="D53" s="230" t="s">
        <v>97</v>
      </c>
      <c r="E53" s="250" t="s">
        <v>321</v>
      </c>
      <c r="F53" s="245" t="s">
        <v>286</v>
      </c>
      <c r="G53" s="91">
        <v>41.9</v>
      </c>
      <c r="H53" s="91">
        <v>0</v>
      </c>
      <c r="I53" s="251">
        <f t="shared" si="0"/>
        <v>0</v>
      </c>
      <c r="M53" s="22"/>
      <c r="N53" s="139"/>
      <c r="O53" s="139"/>
      <c r="P53" s="139"/>
      <c r="Q53" s="139"/>
      <c r="R53" s="148"/>
      <c r="S53" s="148"/>
      <c r="T53" s="148"/>
      <c r="U53" s="148"/>
      <c r="V53" s="148"/>
      <c r="W53" s="148"/>
      <c r="X53" s="148"/>
      <c r="Y53" s="148"/>
    </row>
    <row r="54" spans="1:25" ht="15.75" customHeight="1">
      <c r="A54" s="30" t="s">
        <v>322</v>
      </c>
      <c r="B54" s="92" t="s">
        <v>98</v>
      </c>
      <c r="C54" s="230"/>
      <c r="D54" s="229" t="s">
        <v>99</v>
      </c>
      <c r="E54" s="250"/>
      <c r="F54" s="245"/>
      <c r="G54" s="246">
        <f>G55+G58</f>
        <v>373.4</v>
      </c>
      <c r="H54" s="246">
        <f>H55+H58</f>
        <v>349.34035</v>
      </c>
      <c r="I54" s="247">
        <f t="shared" si="0"/>
        <v>0.935566014997322</v>
      </c>
      <c r="M54" s="22"/>
      <c r="N54" s="139"/>
      <c r="O54" s="139"/>
      <c r="P54" s="139"/>
      <c r="Q54" s="139"/>
      <c r="R54" s="148"/>
      <c r="S54" s="148"/>
      <c r="T54" s="148"/>
      <c r="U54" s="148"/>
      <c r="V54" s="148"/>
      <c r="W54" s="148"/>
      <c r="X54" s="148"/>
      <c r="Y54" s="148"/>
    </row>
    <row r="55" spans="1:25" ht="20.25" customHeight="1">
      <c r="A55" s="30" t="s">
        <v>323</v>
      </c>
      <c r="B55" s="92" t="s">
        <v>127</v>
      </c>
      <c r="C55" s="229"/>
      <c r="D55" s="229" t="s">
        <v>100</v>
      </c>
      <c r="E55" s="250"/>
      <c r="F55" s="245"/>
      <c r="G55" s="246">
        <f>G56</f>
        <v>349.4</v>
      </c>
      <c r="H55" s="246">
        <f>H56</f>
        <v>349.34035</v>
      </c>
      <c r="I55" s="247">
        <f t="shared" si="0"/>
        <v>0.9998292787635948</v>
      </c>
      <c r="M55" s="22"/>
      <c r="N55" s="139"/>
      <c r="O55" s="139"/>
      <c r="P55" s="139"/>
      <c r="Q55" s="139"/>
      <c r="R55" s="148"/>
      <c r="S55" s="148"/>
      <c r="T55" s="148"/>
      <c r="U55" s="148"/>
      <c r="V55" s="148"/>
      <c r="W55" s="148"/>
      <c r="X55" s="148"/>
      <c r="Y55" s="148"/>
    </row>
    <row r="56" spans="1:25" ht="56.25" customHeight="1">
      <c r="A56" s="30" t="s">
        <v>324</v>
      </c>
      <c r="B56" s="92" t="s">
        <v>325</v>
      </c>
      <c r="C56" s="229" t="s">
        <v>80</v>
      </c>
      <c r="D56" s="229" t="s">
        <v>100</v>
      </c>
      <c r="E56" s="30" t="s">
        <v>204</v>
      </c>
      <c r="F56" s="245"/>
      <c r="G56" s="94">
        <f>G57</f>
        <v>349.4</v>
      </c>
      <c r="H56" s="94">
        <f>H57</f>
        <v>349.34035</v>
      </c>
      <c r="I56" s="247">
        <f t="shared" si="0"/>
        <v>0.9998292787635948</v>
      </c>
      <c r="M56" s="22"/>
      <c r="N56" s="139"/>
      <c r="O56" s="139"/>
      <c r="P56" s="139"/>
      <c r="Q56" s="139"/>
      <c r="R56" s="148"/>
      <c r="S56" s="148"/>
      <c r="T56" s="148"/>
      <c r="U56" s="148"/>
      <c r="V56" s="148"/>
      <c r="W56" s="148"/>
      <c r="X56" s="148"/>
      <c r="Y56" s="148"/>
    </row>
    <row r="57" spans="1:25" ht="36" customHeight="1">
      <c r="A57" s="249" t="s">
        <v>326</v>
      </c>
      <c r="B57" s="90" t="s">
        <v>285</v>
      </c>
      <c r="C57" s="230" t="s">
        <v>80</v>
      </c>
      <c r="D57" s="230" t="s">
        <v>100</v>
      </c>
      <c r="E57" s="250" t="s">
        <v>204</v>
      </c>
      <c r="F57" s="245" t="s">
        <v>286</v>
      </c>
      <c r="G57" s="96">
        <v>349.4</v>
      </c>
      <c r="H57" s="91">
        <v>349.34035</v>
      </c>
      <c r="I57" s="251">
        <f t="shared" si="0"/>
        <v>0.9998292787635948</v>
      </c>
      <c r="M57" s="22"/>
      <c r="N57" s="139"/>
      <c r="O57" s="139"/>
      <c r="P57" s="139"/>
      <c r="Q57" s="139"/>
      <c r="R57" s="148"/>
      <c r="S57" s="148"/>
      <c r="T57" s="148"/>
      <c r="U57" s="148"/>
      <c r="V57" s="148"/>
      <c r="W57" s="148"/>
      <c r="X57" s="148"/>
      <c r="Y57" s="148"/>
    </row>
    <row r="58" spans="1:25" ht="25.5" customHeight="1">
      <c r="A58" s="30" t="s">
        <v>327</v>
      </c>
      <c r="B58" s="267" t="s">
        <v>267</v>
      </c>
      <c r="C58" s="230"/>
      <c r="D58" s="229" t="s">
        <v>268</v>
      </c>
      <c r="E58" s="250"/>
      <c r="F58" s="245"/>
      <c r="G58" s="94">
        <f>G59</f>
        <v>24</v>
      </c>
      <c r="H58" s="94">
        <f>H59</f>
        <v>0</v>
      </c>
      <c r="I58" s="247">
        <f t="shared" si="0"/>
        <v>0</v>
      </c>
      <c r="M58" s="22"/>
      <c r="N58" s="139"/>
      <c r="O58" s="139"/>
      <c r="P58" s="139"/>
      <c r="Q58" s="139"/>
      <c r="R58" s="148"/>
      <c r="S58" s="148"/>
      <c r="T58" s="148"/>
      <c r="U58" s="148"/>
      <c r="V58" s="148"/>
      <c r="W58" s="148"/>
      <c r="X58" s="148"/>
      <c r="Y58" s="148"/>
    </row>
    <row r="59" spans="1:25" ht="39" customHeight="1">
      <c r="A59" s="30" t="s">
        <v>328</v>
      </c>
      <c r="B59" s="92" t="s">
        <v>329</v>
      </c>
      <c r="C59" s="229" t="s">
        <v>80</v>
      </c>
      <c r="D59" s="229" t="s">
        <v>100</v>
      </c>
      <c r="E59" s="30" t="s">
        <v>205</v>
      </c>
      <c r="F59" s="245"/>
      <c r="G59" s="94">
        <f>G60</f>
        <v>24</v>
      </c>
      <c r="H59" s="94">
        <f>H60</f>
        <v>0</v>
      </c>
      <c r="I59" s="247">
        <f t="shared" si="0"/>
        <v>0</v>
      </c>
      <c r="M59" s="22"/>
      <c r="N59" s="139"/>
      <c r="O59" s="139"/>
      <c r="P59" s="139"/>
      <c r="Q59" s="139"/>
      <c r="R59" s="148"/>
      <c r="S59" s="148"/>
      <c r="T59" s="148"/>
      <c r="U59" s="148"/>
      <c r="V59" s="148"/>
      <c r="W59" s="148"/>
      <c r="X59" s="148"/>
      <c r="Y59" s="148"/>
    </row>
    <row r="60" spans="1:25" ht="32.25" customHeight="1">
      <c r="A60" s="249" t="s">
        <v>330</v>
      </c>
      <c r="B60" s="90" t="s">
        <v>285</v>
      </c>
      <c r="C60" s="230" t="s">
        <v>80</v>
      </c>
      <c r="D60" s="230" t="s">
        <v>100</v>
      </c>
      <c r="E60" s="250" t="s">
        <v>205</v>
      </c>
      <c r="F60" s="245" t="s">
        <v>286</v>
      </c>
      <c r="G60" s="91">
        <v>24</v>
      </c>
      <c r="H60" s="91">
        <v>0</v>
      </c>
      <c r="I60" s="251">
        <f t="shared" si="0"/>
        <v>0</v>
      </c>
      <c r="M60" s="22"/>
      <c r="N60" s="139"/>
      <c r="O60" s="139"/>
      <c r="P60" s="139"/>
      <c r="Q60" s="139"/>
      <c r="R60" s="148"/>
      <c r="S60" s="148"/>
      <c r="T60" s="148"/>
      <c r="U60" s="148"/>
      <c r="V60" s="148"/>
      <c r="W60" s="148"/>
      <c r="X60" s="148"/>
      <c r="Y60" s="148"/>
    </row>
    <row r="61" spans="1:25" ht="16.5" customHeight="1">
      <c r="A61" s="30" t="s">
        <v>331</v>
      </c>
      <c r="B61" s="92" t="s">
        <v>332</v>
      </c>
      <c r="C61" s="230"/>
      <c r="D61" s="229" t="s">
        <v>101</v>
      </c>
      <c r="E61" s="250"/>
      <c r="F61" s="245"/>
      <c r="G61" s="246">
        <f>G62</f>
        <v>18920.6</v>
      </c>
      <c r="H61" s="246">
        <f>H62</f>
        <v>8506.79525</v>
      </c>
      <c r="I61" s="247">
        <f t="shared" si="0"/>
        <v>0.449604941175227</v>
      </c>
      <c r="M61" s="22"/>
      <c r="N61" s="138"/>
      <c r="O61" s="138"/>
      <c r="P61" s="138"/>
      <c r="Q61" s="138"/>
      <c r="R61" s="148"/>
      <c r="S61" s="148"/>
      <c r="T61" s="148"/>
      <c r="U61" s="148"/>
      <c r="V61" s="148"/>
      <c r="W61" s="148"/>
      <c r="X61" s="148"/>
      <c r="Y61" s="148"/>
    </row>
    <row r="62" spans="1:25" s="23" customFormat="1" ht="15" customHeight="1">
      <c r="A62" s="30" t="s">
        <v>333</v>
      </c>
      <c r="B62" s="92" t="s">
        <v>102</v>
      </c>
      <c r="C62" s="229"/>
      <c r="D62" s="229" t="s">
        <v>103</v>
      </c>
      <c r="E62" s="268"/>
      <c r="F62" s="263"/>
      <c r="G62" s="94">
        <f>G63+G65</f>
        <v>18920.6</v>
      </c>
      <c r="H62" s="94">
        <f>H63+H65</f>
        <v>8506.79525</v>
      </c>
      <c r="I62" s="247">
        <f t="shared" si="0"/>
        <v>0.449604941175227</v>
      </c>
      <c r="N62" s="139"/>
      <c r="O62" s="139"/>
      <c r="P62" s="139"/>
      <c r="Q62" s="139"/>
      <c r="R62" s="126"/>
      <c r="S62" s="126"/>
      <c r="T62" s="126"/>
      <c r="U62" s="126"/>
      <c r="V62" s="126"/>
      <c r="W62" s="126"/>
      <c r="X62" s="126"/>
      <c r="Y62" s="126"/>
    </row>
    <row r="63" spans="1:25" s="23" customFormat="1" ht="36" customHeight="1">
      <c r="A63" s="30" t="s">
        <v>334</v>
      </c>
      <c r="B63" s="92" t="s">
        <v>133</v>
      </c>
      <c r="C63" s="229" t="s">
        <v>80</v>
      </c>
      <c r="D63" s="229" t="s">
        <v>103</v>
      </c>
      <c r="E63" s="30" t="s">
        <v>209</v>
      </c>
      <c r="F63" s="263"/>
      <c r="G63" s="94">
        <f>G64</f>
        <v>16086.699999999999</v>
      </c>
      <c r="H63" s="94">
        <f>H64</f>
        <v>6338.66795</v>
      </c>
      <c r="I63" s="247">
        <f t="shared" si="0"/>
        <v>0.39403158820640655</v>
      </c>
      <c r="N63" s="139"/>
      <c r="O63" s="139"/>
      <c r="P63" s="139"/>
      <c r="Q63" s="139"/>
      <c r="R63" s="126"/>
      <c r="S63" s="126"/>
      <c r="T63" s="126"/>
      <c r="U63" s="126"/>
      <c r="V63" s="126"/>
      <c r="W63" s="126"/>
      <c r="X63" s="126"/>
      <c r="Y63" s="126"/>
    </row>
    <row r="64" spans="1:25" s="23" customFormat="1" ht="26.25" customHeight="1">
      <c r="A64" s="249" t="s">
        <v>335</v>
      </c>
      <c r="B64" s="90" t="s">
        <v>285</v>
      </c>
      <c r="C64" s="230" t="s">
        <v>80</v>
      </c>
      <c r="D64" s="230" t="s">
        <v>103</v>
      </c>
      <c r="E64" s="250" t="s">
        <v>209</v>
      </c>
      <c r="F64" s="245" t="s">
        <v>286</v>
      </c>
      <c r="G64" s="269">
        <f>9373.3+6713.4</f>
        <v>16086.699999999999</v>
      </c>
      <c r="H64" s="91">
        <v>6338.66795</v>
      </c>
      <c r="I64" s="251">
        <f t="shared" si="0"/>
        <v>0.39403158820640655</v>
      </c>
      <c r="N64" s="138"/>
      <c r="O64" s="138"/>
      <c r="P64" s="138"/>
      <c r="Q64" s="138"/>
      <c r="R64" s="126"/>
      <c r="S64" s="126"/>
      <c r="T64" s="126"/>
      <c r="U64" s="126"/>
      <c r="V64" s="126"/>
      <c r="W64" s="126"/>
      <c r="X64" s="126"/>
      <c r="Y64" s="126"/>
    </row>
    <row r="65" spans="1:25" s="23" customFormat="1" ht="32.25" customHeight="1">
      <c r="A65" s="30" t="s">
        <v>336</v>
      </c>
      <c r="B65" s="92" t="s">
        <v>134</v>
      </c>
      <c r="C65" s="229" t="s">
        <v>80</v>
      </c>
      <c r="D65" s="229" t="s">
        <v>103</v>
      </c>
      <c r="E65" s="35" t="s">
        <v>211</v>
      </c>
      <c r="F65" s="263"/>
      <c r="G65" s="94">
        <f>G66</f>
        <v>2833.9</v>
      </c>
      <c r="H65" s="94">
        <f>H66</f>
        <v>2168.1273</v>
      </c>
      <c r="I65" s="247">
        <f t="shared" si="0"/>
        <v>0.7650683863227354</v>
      </c>
      <c r="N65" s="138"/>
      <c r="O65" s="138"/>
      <c r="P65" s="138"/>
      <c r="Q65" s="138"/>
      <c r="R65" s="126"/>
      <c r="S65" s="126"/>
      <c r="T65" s="126"/>
      <c r="U65" s="126"/>
      <c r="V65" s="126"/>
      <c r="W65" s="126"/>
      <c r="X65" s="126"/>
      <c r="Y65" s="126"/>
    </row>
    <row r="66" spans="1:25" s="23" customFormat="1" ht="30.75" customHeight="1">
      <c r="A66" s="249" t="s">
        <v>337</v>
      </c>
      <c r="B66" s="90" t="s">
        <v>285</v>
      </c>
      <c r="C66" s="230" t="s">
        <v>80</v>
      </c>
      <c r="D66" s="230" t="s">
        <v>103</v>
      </c>
      <c r="E66" s="250" t="s">
        <v>211</v>
      </c>
      <c r="F66" s="245" t="s">
        <v>286</v>
      </c>
      <c r="G66" s="96">
        <f>2808.9+25</f>
        <v>2833.9</v>
      </c>
      <c r="H66" s="91">
        <v>2168.1273</v>
      </c>
      <c r="I66" s="251">
        <f t="shared" si="0"/>
        <v>0.7650683863227354</v>
      </c>
      <c r="N66" s="139"/>
      <c r="O66" s="139"/>
      <c r="P66" s="139"/>
      <c r="Q66" s="139"/>
      <c r="R66" s="126"/>
      <c r="S66" s="126"/>
      <c r="T66" s="126"/>
      <c r="U66" s="126"/>
      <c r="V66" s="126"/>
      <c r="W66" s="126"/>
      <c r="X66" s="126"/>
      <c r="Y66" s="126"/>
    </row>
    <row r="67" spans="1:25" s="23" customFormat="1" ht="12.75">
      <c r="A67" s="30" t="s">
        <v>338</v>
      </c>
      <c r="B67" s="92" t="s">
        <v>135</v>
      </c>
      <c r="C67" s="229"/>
      <c r="D67" s="229" t="s">
        <v>136</v>
      </c>
      <c r="E67" s="270"/>
      <c r="F67" s="248"/>
      <c r="G67" s="94">
        <f aca="true" t="shared" si="2" ref="G67:H69">G68</f>
        <v>52.5</v>
      </c>
      <c r="H67" s="94">
        <f t="shared" si="2"/>
        <v>0</v>
      </c>
      <c r="I67" s="247">
        <f t="shared" si="0"/>
        <v>0</v>
      </c>
      <c r="N67" s="139"/>
      <c r="O67" s="139"/>
      <c r="P67" s="139"/>
      <c r="Q67" s="139"/>
      <c r="R67" s="126"/>
      <c r="S67" s="126"/>
      <c r="T67" s="126"/>
      <c r="U67" s="126"/>
      <c r="V67" s="126"/>
      <c r="W67" s="126"/>
      <c r="X67" s="126"/>
      <c r="Y67" s="126"/>
    </row>
    <row r="68" spans="1:25" s="23" customFormat="1" ht="30" customHeight="1">
      <c r="A68" s="30" t="s">
        <v>339</v>
      </c>
      <c r="B68" s="92" t="s">
        <v>137</v>
      </c>
      <c r="C68" s="229"/>
      <c r="D68" s="229" t="s">
        <v>138</v>
      </c>
      <c r="E68" s="270"/>
      <c r="F68" s="248"/>
      <c r="G68" s="94">
        <f t="shared" si="2"/>
        <v>52.5</v>
      </c>
      <c r="H68" s="94">
        <f t="shared" si="2"/>
        <v>0</v>
      </c>
      <c r="I68" s="247">
        <f t="shared" si="0"/>
        <v>0</v>
      </c>
      <c r="N68" s="139"/>
      <c r="O68" s="139"/>
      <c r="P68" s="139"/>
      <c r="Q68" s="139"/>
      <c r="R68" s="126"/>
      <c r="S68" s="126"/>
      <c r="T68" s="126"/>
      <c r="U68" s="126"/>
      <c r="V68" s="126"/>
      <c r="W68" s="126"/>
      <c r="X68" s="126"/>
      <c r="Y68" s="126"/>
    </row>
    <row r="69" spans="1:25" s="23" customFormat="1" ht="42.75" customHeight="1">
      <c r="A69" s="30" t="s">
        <v>340</v>
      </c>
      <c r="B69" s="92" t="s">
        <v>256</v>
      </c>
      <c r="C69" s="229" t="s">
        <v>80</v>
      </c>
      <c r="D69" s="229" t="s">
        <v>138</v>
      </c>
      <c r="E69" s="35" t="s">
        <v>212</v>
      </c>
      <c r="F69" s="126"/>
      <c r="G69" s="94">
        <f t="shared" si="2"/>
        <v>52.5</v>
      </c>
      <c r="H69" s="94">
        <f t="shared" si="2"/>
        <v>0</v>
      </c>
      <c r="I69" s="247">
        <f t="shared" si="0"/>
        <v>0</v>
      </c>
      <c r="N69" s="139"/>
      <c r="O69" s="139"/>
      <c r="P69" s="139"/>
      <c r="Q69" s="139"/>
      <c r="R69" s="126"/>
      <c r="S69" s="126"/>
      <c r="T69" s="126"/>
      <c r="U69" s="126"/>
      <c r="V69" s="126"/>
      <c r="W69" s="126"/>
      <c r="X69" s="126"/>
      <c r="Y69" s="126"/>
    </row>
    <row r="70" spans="1:25" s="23" customFormat="1" ht="30.75" customHeight="1">
      <c r="A70" s="249" t="s">
        <v>341</v>
      </c>
      <c r="B70" s="90" t="s">
        <v>285</v>
      </c>
      <c r="C70" s="230" t="s">
        <v>80</v>
      </c>
      <c r="D70" s="230" t="s">
        <v>138</v>
      </c>
      <c r="E70" s="250" t="s">
        <v>212</v>
      </c>
      <c r="F70" s="245" t="s">
        <v>286</v>
      </c>
      <c r="G70" s="91">
        <v>52.5</v>
      </c>
      <c r="H70" s="91">
        <v>0</v>
      </c>
      <c r="I70" s="251">
        <f t="shared" si="0"/>
        <v>0</v>
      </c>
      <c r="N70" s="139"/>
      <c r="O70" s="139"/>
      <c r="P70" s="139"/>
      <c r="Q70" s="139"/>
      <c r="R70" s="126"/>
      <c r="S70" s="126"/>
      <c r="T70" s="126"/>
      <c r="U70" s="126"/>
      <c r="V70" s="126"/>
      <c r="W70" s="126"/>
      <c r="X70" s="126"/>
      <c r="Y70" s="126"/>
    </row>
    <row r="71" spans="1:25" s="23" customFormat="1" ht="15.75" customHeight="1">
      <c r="A71" s="30" t="s">
        <v>342</v>
      </c>
      <c r="B71" s="92" t="s">
        <v>104</v>
      </c>
      <c r="C71" s="267"/>
      <c r="D71" s="229" t="s">
        <v>105</v>
      </c>
      <c r="E71" s="30"/>
      <c r="F71" s="248"/>
      <c r="G71" s="94">
        <f>G72+G75+G78</f>
        <v>997.4</v>
      </c>
      <c r="H71" s="94">
        <f>H72+H75+H78</f>
        <v>389.42</v>
      </c>
      <c r="I71" s="247">
        <f t="shared" si="0"/>
        <v>0.3904351313414879</v>
      </c>
      <c r="N71" s="139"/>
      <c r="O71" s="139"/>
      <c r="P71" s="139"/>
      <c r="Q71" s="139"/>
      <c r="R71" s="126"/>
      <c r="S71" s="126"/>
      <c r="T71" s="126"/>
      <c r="U71" s="126"/>
      <c r="V71" s="126"/>
      <c r="W71" s="126"/>
      <c r="X71" s="126"/>
      <c r="Y71" s="126"/>
    </row>
    <row r="72" spans="1:25" s="23" customFormat="1" ht="28.5" customHeight="1">
      <c r="A72" s="30" t="s">
        <v>343</v>
      </c>
      <c r="B72" s="92" t="s">
        <v>106</v>
      </c>
      <c r="C72" s="229"/>
      <c r="D72" s="229" t="s">
        <v>107</v>
      </c>
      <c r="E72" s="30"/>
      <c r="F72" s="245"/>
      <c r="G72" s="94">
        <f>G73</f>
        <v>256.4</v>
      </c>
      <c r="H72" s="94">
        <f>H73</f>
        <v>47.2</v>
      </c>
      <c r="I72" s="247">
        <f t="shared" si="0"/>
        <v>0.1840873634945398</v>
      </c>
      <c r="N72" s="139"/>
      <c r="O72" s="139"/>
      <c r="P72" s="139"/>
      <c r="Q72" s="139"/>
      <c r="R72" s="126"/>
      <c r="S72" s="126"/>
      <c r="T72" s="126"/>
      <c r="U72" s="126"/>
      <c r="V72" s="126"/>
      <c r="W72" s="126"/>
      <c r="X72" s="126"/>
      <c r="Y72" s="126"/>
    </row>
    <row r="73" spans="1:25" s="23" customFormat="1" ht="29.25" customHeight="1">
      <c r="A73" s="30" t="s">
        <v>344</v>
      </c>
      <c r="B73" s="98" t="s">
        <v>213</v>
      </c>
      <c r="C73" s="229" t="s">
        <v>80</v>
      </c>
      <c r="D73" s="229" t="s">
        <v>107</v>
      </c>
      <c r="E73" s="30" t="s">
        <v>158</v>
      </c>
      <c r="F73" s="245"/>
      <c r="G73" s="94">
        <f>G74</f>
        <v>256.4</v>
      </c>
      <c r="H73" s="94">
        <f>H74</f>
        <v>47.2</v>
      </c>
      <c r="I73" s="247">
        <f t="shared" si="0"/>
        <v>0.1840873634945398</v>
      </c>
      <c r="N73" s="139"/>
      <c r="O73" s="139"/>
      <c r="P73" s="139"/>
      <c r="Q73" s="139"/>
      <c r="R73" s="126"/>
      <c r="S73" s="126"/>
      <c r="T73" s="126"/>
      <c r="U73" s="126"/>
      <c r="V73" s="126"/>
      <c r="W73" s="126"/>
      <c r="X73" s="126"/>
      <c r="Y73" s="126"/>
    </row>
    <row r="74" spans="1:25" s="23" customFormat="1" ht="33" customHeight="1">
      <c r="A74" s="250" t="s">
        <v>345</v>
      </c>
      <c r="B74" s="90" t="s">
        <v>285</v>
      </c>
      <c r="C74" s="230" t="s">
        <v>80</v>
      </c>
      <c r="D74" s="230" t="s">
        <v>107</v>
      </c>
      <c r="E74" s="250" t="s">
        <v>158</v>
      </c>
      <c r="F74" s="245" t="s">
        <v>286</v>
      </c>
      <c r="G74" s="91">
        <v>256.4</v>
      </c>
      <c r="H74" s="91">
        <v>47.2</v>
      </c>
      <c r="I74" s="251">
        <f t="shared" si="0"/>
        <v>0.1840873634945398</v>
      </c>
      <c r="N74" s="139"/>
      <c r="O74" s="139"/>
      <c r="P74" s="139"/>
      <c r="Q74" s="139"/>
      <c r="R74" s="126"/>
      <c r="S74" s="126"/>
      <c r="T74" s="126"/>
      <c r="U74" s="126"/>
      <c r="V74" s="126"/>
      <c r="W74" s="126"/>
      <c r="X74" s="126"/>
      <c r="Y74" s="126"/>
    </row>
    <row r="75" spans="1:25" s="23" customFormat="1" ht="16.5" customHeight="1">
      <c r="A75" s="30" t="s">
        <v>346</v>
      </c>
      <c r="B75" s="92" t="s">
        <v>347</v>
      </c>
      <c r="C75" s="229"/>
      <c r="D75" s="229" t="s">
        <v>108</v>
      </c>
      <c r="E75" s="30"/>
      <c r="F75" s="245"/>
      <c r="G75" s="94">
        <f>G76</f>
        <v>606</v>
      </c>
      <c r="H75" s="94">
        <f>H76</f>
        <v>342.22</v>
      </c>
      <c r="I75" s="247">
        <f t="shared" si="0"/>
        <v>0.5647194719471947</v>
      </c>
      <c r="N75" s="139"/>
      <c r="O75" s="139"/>
      <c r="P75" s="139"/>
      <c r="Q75" s="139"/>
      <c r="R75" s="126"/>
      <c r="S75" s="126"/>
      <c r="T75" s="126"/>
      <c r="U75" s="126"/>
      <c r="V75" s="126"/>
      <c r="W75" s="126"/>
      <c r="X75" s="126"/>
      <c r="Y75" s="126"/>
    </row>
    <row r="76" spans="1:25" s="23" customFormat="1" ht="39" customHeight="1">
      <c r="A76" s="30" t="s">
        <v>348</v>
      </c>
      <c r="B76" s="92" t="s">
        <v>257</v>
      </c>
      <c r="C76" s="229" t="s">
        <v>80</v>
      </c>
      <c r="D76" s="229" t="s">
        <v>108</v>
      </c>
      <c r="E76" s="30" t="s">
        <v>214</v>
      </c>
      <c r="F76" s="245"/>
      <c r="G76" s="94">
        <f>G77</f>
        <v>606</v>
      </c>
      <c r="H76" s="94">
        <f>H77</f>
        <v>342.22</v>
      </c>
      <c r="I76" s="247">
        <f aca="true" t="shared" si="3" ref="I76:I120">H76/G76</f>
        <v>0.5647194719471947</v>
      </c>
      <c r="N76" s="139"/>
      <c r="O76" s="139"/>
      <c r="P76" s="139"/>
      <c r="Q76" s="139"/>
      <c r="R76" s="126"/>
      <c r="S76" s="126"/>
      <c r="T76" s="126"/>
      <c r="U76" s="126"/>
      <c r="V76" s="126"/>
      <c r="W76" s="126"/>
      <c r="X76" s="126"/>
      <c r="Y76" s="126"/>
    </row>
    <row r="77" spans="1:25" s="23" customFormat="1" ht="33" customHeight="1">
      <c r="A77" s="250" t="s">
        <v>349</v>
      </c>
      <c r="B77" s="90" t="s">
        <v>285</v>
      </c>
      <c r="C77" s="230" t="s">
        <v>80</v>
      </c>
      <c r="D77" s="230" t="s">
        <v>108</v>
      </c>
      <c r="E77" s="250" t="s">
        <v>214</v>
      </c>
      <c r="F77" s="245" t="s">
        <v>286</v>
      </c>
      <c r="G77" s="91">
        <v>606</v>
      </c>
      <c r="H77" s="91">
        <v>342.22</v>
      </c>
      <c r="I77" s="251">
        <f t="shared" si="3"/>
        <v>0.5647194719471947</v>
      </c>
      <c r="N77" s="139"/>
      <c r="O77" s="139"/>
      <c r="P77" s="139"/>
      <c r="Q77" s="139"/>
      <c r="R77" s="126"/>
      <c r="S77" s="126"/>
      <c r="T77" s="126"/>
      <c r="U77" s="126"/>
      <c r="V77" s="126"/>
      <c r="W77" s="126"/>
      <c r="X77" s="126"/>
      <c r="Y77" s="126"/>
    </row>
    <row r="78" spans="1:25" s="23" customFormat="1" ht="17.25" customHeight="1">
      <c r="A78" s="30" t="s">
        <v>350</v>
      </c>
      <c r="B78" s="92" t="s">
        <v>109</v>
      </c>
      <c r="C78" s="230"/>
      <c r="D78" s="229" t="s">
        <v>110</v>
      </c>
      <c r="E78" s="250"/>
      <c r="F78" s="245"/>
      <c r="G78" s="94">
        <f>G79+G81+G83+G85</f>
        <v>135</v>
      </c>
      <c r="H78" s="94">
        <f>H79+H81+H83+H85</f>
        <v>0</v>
      </c>
      <c r="I78" s="247">
        <f t="shared" si="3"/>
        <v>0</v>
      </c>
      <c r="N78" s="139"/>
      <c r="O78" s="139"/>
      <c r="P78" s="139"/>
      <c r="Q78" s="139"/>
      <c r="R78" s="126"/>
      <c r="S78" s="126"/>
      <c r="T78" s="126"/>
      <c r="U78" s="126"/>
      <c r="V78" s="126"/>
      <c r="W78" s="126"/>
      <c r="X78" s="126"/>
      <c r="Y78" s="126"/>
    </row>
    <row r="79" spans="1:25" s="23" customFormat="1" ht="42" customHeight="1">
      <c r="A79" s="30" t="s">
        <v>351</v>
      </c>
      <c r="B79" s="92" t="s">
        <v>258</v>
      </c>
      <c r="C79" s="229" t="s">
        <v>80</v>
      </c>
      <c r="D79" s="229" t="s">
        <v>110</v>
      </c>
      <c r="E79" s="30" t="s">
        <v>215</v>
      </c>
      <c r="F79" s="248"/>
      <c r="G79" s="94">
        <f>G80</f>
        <v>75</v>
      </c>
      <c r="H79" s="94">
        <f>H80</f>
        <v>0</v>
      </c>
      <c r="I79" s="247">
        <f t="shared" si="3"/>
        <v>0</v>
      </c>
      <c r="N79" s="139"/>
      <c r="O79" s="139"/>
      <c r="P79" s="139"/>
      <c r="Q79" s="139"/>
      <c r="R79" s="126"/>
      <c r="S79" s="126"/>
      <c r="T79" s="126"/>
      <c r="U79" s="126"/>
      <c r="V79" s="126"/>
      <c r="W79" s="126"/>
      <c r="X79" s="126"/>
      <c r="Y79" s="126"/>
    </row>
    <row r="80" spans="1:25" s="23" customFormat="1" ht="35.25" customHeight="1">
      <c r="A80" s="250" t="s">
        <v>352</v>
      </c>
      <c r="B80" s="90" t="s">
        <v>285</v>
      </c>
      <c r="C80" s="230" t="s">
        <v>80</v>
      </c>
      <c r="D80" s="230" t="s">
        <v>110</v>
      </c>
      <c r="E80" s="250" t="s">
        <v>215</v>
      </c>
      <c r="F80" s="245" t="s">
        <v>286</v>
      </c>
      <c r="G80" s="91">
        <v>75</v>
      </c>
      <c r="H80" s="91">
        <v>0</v>
      </c>
      <c r="I80" s="251">
        <f t="shared" si="3"/>
        <v>0</v>
      </c>
      <c r="N80" s="139"/>
      <c r="O80" s="139"/>
      <c r="P80" s="139"/>
      <c r="Q80" s="139"/>
      <c r="R80" s="126"/>
      <c r="S80" s="126"/>
      <c r="T80" s="126"/>
      <c r="U80" s="126"/>
      <c r="V80" s="126"/>
      <c r="W80" s="126"/>
      <c r="X80" s="126"/>
      <c r="Y80" s="126"/>
    </row>
    <row r="81" spans="1:25" s="23" customFormat="1" ht="48.75" customHeight="1">
      <c r="A81" s="30" t="s">
        <v>353</v>
      </c>
      <c r="B81" s="92" t="s">
        <v>159</v>
      </c>
      <c r="C81" s="229" t="s">
        <v>80</v>
      </c>
      <c r="D81" s="229" t="s">
        <v>110</v>
      </c>
      <c r="E81" s="30" t="s">
        <v>216</v>
      </c>
      <c r="F81" s="248"/>
      <c r="G81" s="94">
        <f>G82</f>
        <v>40</v>
      </c>
      <c r="H81" s="94">
        <f>H82</f>
        <v>0</v>
      </c>
      <c r="I81" s="247">
        <f t="shared" si="3"/>
        <v>0</v>
      </c>
      <c r="N81" s="139"/>
      <c r="O81" s="139"/>
      <c r="P81" s="139"/>
      <c r="Q81" s="139"/>
      <c r="R81" s="126"/>
      <c r="S81" s="126"/>
      <c r="T81" s="126"/>
      <c r="U81" s="126"/>
      <c r="V81" s="126"/>
      <c r="W81" s="126"/>
      <c r="X81" s="126"/>
      <c r="Y81" s="126"/>
    </row>
    <row r="82" spans="1:25" s="23" customFormat="1" ht="33" customHeight="1">
      <c r="A82" s="250" t="s">
        <v>354</v>
      </c>
      <c r="B82" s="90" t="s">
        <v>285</v>
      </c>
      <c r="C82" s="230" t="s">
        <v>80</v>
      </c>
      <c r="D82" s="230" t="s">
        <v>110</v>
      </c>
      <c r="E82" s="250" t="s">
        <v>216</v>
      </c>
      <c r="F82" s="245" t="s">
        <v>286</v>
      </c>
      <c r="G82" s="91">
        <v>40</v>
      </c>
      <c r="H82" s="91">
        <v>0</v>
      </c>
      <c r="I82" s="251">
        <f t="shared" si="3"/>
        <v>0</v>
      </c>
      <c r="N82" s="139"/>
      <c r="O82" s="139"/>
      <c r="P82" s="139"/>
      <c r="Q82" s="139"/>
      <c r="R82" s="126"/>
      <c r="S82" s="126"/>
      <c r="T82" s="126"/>
      <c r="U82" s="126"/>
      <c r="V82" s="126"/>
      <c r="W82" s="126"/>
      <c r="X82" s="126"/>
      <c r="Y82" s="126"/>
    </row>
    <row r="83" spans="1:25" s="23" customFormat="1" ht="77.25" customHeight="1">
      <c r="A83" s="30" t="s">
        <v>355</v>
      </c>
      <c r="B83" s="99" t="s">
        <v>217</v>
      </c>
      <c r="C83" s="229" t="s">
        <v>80</v>
      </c>
      <c r="D83" s="229" t="s">
        <v>110</v>
      </c>
      <c r="E83" s="30" t="s">
        <v>218</v>
      </c>
      <c r="F83" s="271"/>
      <c r="G83" s="94">
        <f>G84</f>
        <v>5</v>
      </c>
      <c r="H83" s="94">
        <f>H84</f>
        <v>0</v>
      </c>
      <c r="I83" s="247">
        <f t="shared" si="3"/>
        <v>0</v>
      </c>
      <c r="N83" s="139"/>
      <c r="O83" s="139"/>
      <c r="P83" s="139"/>
      <c r="Q83" s="139"/>
      <c r="R83" s="126"/>
      <c r="S83" s="126"/>
      <c r="T83" s="126"/>
      <c r="U83" s="126"/>
      <c r="V83" s="126"/>
      <c r="W83" s="126"/>
      <c r="X83" s="126"/>
      <c r="Y83" s="126"/>
    </row>
    <row r="84" spans="1:25" s="23" customFormat="1" ht="28.5" customHeight="1">
      <c r="A84" s="250" t="s">
        <v>356</v>
      </c>
      <c r="B84" s="90" t="s">
        <v>285</v>
      </c>
      <c r="C84" s="230" t="s">
        <v>80</v>
      </c>
      <c r="D84" s="230" t="s">
        <v>110</v>
      </c>
      <c r="E84" s="250" t="s">
        <v>218</v>
      </c>
      <c r="F84" s="245" t="s">
        <v>286</v>
      </c>
      <c r="G84" s="91">
        <v>5</v>
      </c>
      <c r="H84" s="91">
        <v>0</v>
      </c>
      <c r="I84" s="251">
        <f t="shared" si="3"/>
        <v>0</v>
      </c>
      <c r="N84" s="139"/>
      <c r="O84" s="139"/>
      <c r="P84" s="139"/>
      <c r="Q84" s="139"/>
      <c r="R84" s="126"/>
      <c r="S84" s="126"/>
      <c r="T84" s="126"/>
      <c r="U84" s="126"/>
      <c r="V84" s="126"/>
      <c r="W84" s="126"/>
      <c r="X84" s="126"/>
      <c r="Y84" s="126"/>
    </row>
    <row r="85" spans="1:25" s="23" customFormat="1" ht="51.75" customHeight="1">
      <c r="A85" s="30" t="s">
        <v>357</v>
      </c>
      <c r="B85" s="92" t="s">
        <v>259</v>
      </c>
      <c r="C85" s="229" t="s">
        <v>80</v>
      </c>
      <c r="D85" s="229" t="s">
        <v>110</v>
      </c>
      <c r="E85" s="30" t="s">
        <v>260</v>
      </c>
      <c r="F85" s="266"/>
      <c r="G85" s="94">
        <f>G86</f>
        <v>15</v>
      </c>
      <c r="H85" s="94">
        <f>H86</f>
        <v>0</v>
      </c>
      <c r="I85" s="247">
        <f t="shared" si="3"/>
        <v>0</v>
      </c>
      <c r="N85" s="139"/>
      <c r="O85" s="139"/>
      <c r="P85" s="139"/>
      <c r="Q85" s="139"/>
      <c r="R85" s="126"/>
      <c r="S85" s="126"/>
      <c r="T85" s="126"/>
      <c r="U85" s="126"/>
      <c r="V85" s="126"/>
      <c r="W85" s="126"/>
      <c r="X85" s="126"/>
      <c r="Y85" s="126"/>
    </row>
    <row r="86" spans="1:25" s="23" customFormat="1" ht="33" customHeight="1">
      <c r="A86" s="249" t="s">
        <v>358</v>
      </c>
      <c r="B86" s="90" t="s">
        <v>285</v>
      </c>
      <c r="C86" s="230" t="s">
        <v>80</v>
      </c>
      <c r="D86" s="230" t="s">
        <v>110</v>
      </c>
      <c r="E86" s="250" t="s">
        <v>260</v>
      </c>
      <c r="F86" s="245" t="s">
        <v>286</v>
      </c>
      <c r="G86" s="91">
        <v>15</v>
      </c>
      <c r="H86" s="91">
        <v>0</v>
      </c>
      <c r="I86" s="251">
        <f t="shared" si="3"/>
        <v>0</v>
      </c>
      <c r="O86" s="139"/>
      <c r="P86" s="139"/>
      <c r="Q86" s="139"/>
      <c r="R86" s="126"/>
      <c r="S86" s="126"/>
      <c r="T86" s="126"/>
      <c r="U86" s="126"/>
      <c r="V86" s="126"/>
      <c r="W86" s="126"/>
      <c r="X86" s="126"/>
      <c r="Y86" s="126"/>
    </row>
    <row r="87" spans="1:25" s="23" customFormat="1" ht="14.25" customHeight="1">
      <c r="A87" s="30" t="s">
        <v>359</v>
      </c>
      <c r="B87" s="92" t="s">
        <v>111</v>
      </c>
      <c r="C87" s="267"/>
      <c r="D87" s="229" t="s">
        <v>112</v>
      </c>
      <c r="E87" s="250"/>
      <c r="F87" s="245"/>
      <c r="G87" s="94">
        <f>G88</f>
        <v>26506.600000000002</v>
      </c>
      <c r="H87" s="94">
        <f>H88</f>
        <v>15698.467990000001</v>
      </c>
      <c r="I87" s="247">
        <f t="shared" si="3"/>
        <v>0.5922475153358031</v>
      </c>
      <c r="O87" s="139"/>
      <c r="P87" s="139"/>
      <c r="Q87" s="139"/>
      <c r="R87" s="126"/>
      <c r="S87" s="126"/>
      <c r="T87" s="126"/>
      <c r="U87" s="126"/>
      <c r="V87" s="126"/>
      <c r="W87" s="126"/>
      <c r="X87" s="126"/>
      <c r="Y87" s="126"/>
    </row>
    <row r="88" spans="1:25" s="23" customFormat="1" ht="16.5" customHeight="1">
      <c r="A88" s="30" t="s">
        <v>360</v>
      </c>
      <c r="B88" s="92" t="s">
        <v>361</v>
      </c>
      <c r="C88" s="230"/>
      <c r="D88" s="229" t="s">
        <v>113</v>
      </c>
      <c r="E88" s="30"/>
      <c r="F88" s="248"/>
      <c r="G88" s="94">
        <f>G89+G93+G95+G97+G99+G101</f>
        <v>26506.600000000002</v>
      </c>
      <c r="H88" s="94">
        <f>H89+H93+H95+H97+H99+H101</f>
        <v>15698.467990000001</v>
      </c>
      <c r="I88" s="247">
        <f t="shared" si="3"/>
        <v>0.5922475153358031</v>
      </c>
      <c r="O88" s="139"/>
      <c r="P88" s="139"/>
      <c r="Q88" s="139"/>
      <c r="R88" s="126"/>
      <c r="S88" s="126"/>
      <c r="T88" s="126"/>
      <c r="U88" s="126"/>
      <c r="V88" s="126"/>
      <c r="W88" s="126"/>
      <c r="X88" s="126"/>
      <c r="Y88" s="126"/>
    </row>
    <row r="89" spans="1:25" s="23" customFormat="1" ht="25.5" customHeight="1">
      <c r="A89" s="30" t="s">
        <v>362</v>
      </c>
      <c r="B89" s="98" t="s">
        <v>170</v>
      </c>
      <c r="C89" s="229" t="s">
        <v>80</v>
      </c>
      <c r="D89" s="229" t="s">
        <v>113</v>
      </c>
      <c r="E89" s="30" t="s">
        <v>219</v>
      </c>
      <c r="F89" s="245"/>
      <c r="G89" s="94">
        <f>G90+G91+G92</f>
        <v>18861.7</v>
      </c>
      <c r="H89" s="94">
        <f>H90+H91+H92</f>
        <v>11661.17417</v>
      </c>
      <c r="I89" s="247">
        <f t="shared" si="3"/>
        <v>0.6182461904282223</v>
      </c>
      <c r="O89" s="139"/>
      <c r="P89" s="139"/>
      <c r="Q89" s="139"/>
      <c r="R89" s="126"/>
      <c r="S89" s="126"/>
      <c r="T89" s="126"/>
      <c r="U89" s="126"/>
      <c r="V89" s="126"/>
      <c r="W89" s="126"/>
      <c r="X89" s="126"/>
      <c r="Y89" s="126"/>
    </row>
    <row r="90" spans="1:25" s="23" customFormat="1" ht="40.5" customHeight="1">
      <c r="A90" s="250" t="s">
        <v>363</v>
      </c>
      <c r="B90" s="272" t="s">
        <v>297</v>
      </c>
      <c r="C90" s="230" t="s">
        <v>80</v>
      </c>
      <c r="D90" s="230" t="s">
        <v>113</v>
      </c>
      <c r="E90" s="250" t="s">
        <v>219</v>
      </c>
      <c r="F90" s="245" t="s">
        <v>276</v>
      </c>
      <c r="G90" s="232">
        <v>10895</v>
      </c>
      <c r="H90" s="91">
        <v>7337.51446</v>
      </c>
      <c r="I90" s="251">
        <f t="shared" si="3"/>
        <v>0.67347539788894</v>
      </c>
      <c r="O90" s="139"/>
      <c r="P90" s="139"/>
      <c r="Q90" s="139"/>
      <c r="R90" s="126"/>
      <c r="S90" s="126"/>
      <c r="T90" s="126"/>
      <c r="U90" s="126"/>
      <c r="V90" s="126"/>
      <c r="W90" s="126"/>
      <c r="X90" s="126"/>
      <c r="Y90" s="126"/>
    </row>
    <row r="91" spans="1:25" s="23" customFormat="1" ht="27" customHeight="1">
      <c r="A91" s="250" t="s">
        <v>364</v>
      </c>
      <c r="B91" s="90" t="s">
        <v>285</v>
      </c>
      <c r="C91" s="230" t="s">
        <v>80</v>
      </c>
      <c r="D91" s="230" t="s">
        <v>113</v>
      </c>
      <c r="E91" s="250" t="s">
        <v>219</v>
      </c>
      <c r="F91" s="245" t="s">
        <v>286</v>
      </c>
      <c r="G91" s="232">
        <v>7961.7</v>
      </c>
      <c r="H91" s="91">
        <v>4322.5298</v>
      </c>
      <c r="I91" s="251">
        <f t="shared" si="3"/>
        <v>0.5429154326337341</v>
      </c>
      <c r="N91" s="139"/>
      <c r="O91" s="139"/>
      <c r="P91" s="139"/>
      <c r="Q91" s="139"/>
      <c r="R91" s="126"/>
      <c r="S91" s="126"/>
      <c r="T91" s="126"/>
      <c r="U91" s="126"/>
      <c r="V91" s="126"/>
      <c r="W91" s="126"/>
      <c r="X91" s="126"/>
      <c r="Y91" s="126"/>
    </row>
    <row r="92" spans="1:25" ht="21.75" customHeight="1">
      <c r="A92" s="250" t="s">
        <v>365</v>
      </c>
      <c r="B92" s="90" t="s">
        <v>289</v>
      </c>
      <c r="C92" s="230" t="s">
        <v>80</v>
      </c>
      <c r="D92" s="230" t="s">
        <v>113</v>
      </c>
      <c r="E92" s="250" t="s">
        <v>219</v>
      </c>
      <c r="F92" s="245" t="s">
        <v>290</v>
      </c>
      <c r="G92" s="232">
        <v>5</v>
      </c>
      <c r="H92" s="91">
        <v>1.12991</v>
      </c>
      <c r="I92" s="251">
        <f t="shared" si="3"/>
        <v>0.225982</v>
      </c>
      <c r="Q92" s="138"/>
      <c r="R92" s="148"/>
      <c r="S92" s="148"/>
      <c r="T92" s="148"/>
      <c r="U92" s="148"/>
      <c r="V92" s="148"/>
      <c r="W92" s="148"/>
      <c r="X92" s="148"/>
      <c r="Y92" s="148"/>
    </row>
    <row r="93" spans="1:25" ht="54.75" customHeight="1">
      <c r="A93" s="30" t="s">
        <v>366</v>
      </c>
      <c r="B93" s="92" t="s">
        <v>139</v>
      </c>
      <c r="C93" s="229" t="s">
        <v>80</v>
      </c>
      <c r="D93" s="229" t="s">
        <v>113</v>
      </c>
      <c r="E93" s="30" t="s">
        <v>220</v>
      </c>
      <c r="F93" s="248"/>
      <c r="G93" s="94">
        <f>G94</f>
        <v>4368.5</v>
      </c>
      <c r="H93" s="94">
        <f>H94</f>
        <v>1801.596</v>
      </c>
      <c r="I93" s="247">
        <f t="shared" si="3"/>
        <v>0.4124060890465835</v>
      </c>
      <c r="Q93" s="139"/>
      <c r="R93" s="148"/>
      <c r="S93" s="148"/>
      <c r="T93" s="148"/>
      <c r="U93" s="148"/>
      <c r="V93" s="148"/>
      <c r="W93" s="148"/>
      <c r="X93" s="148"/>
      <c r="Y93" s="148"/>
    </row>
    <row r="94" spans="1:25" ht="36.75" customHeight="1">
      <c r="A94" s="250" t="s">
        <v>367</v>
      </c>
      <c r="B94" s="90" t="s">
        <v>368</v>
      </c>
      <c r="C94" s="230" t="s">
        <v>80</v>
      </c>
      <c r="D94" s="230" t="s">
        <v>113</v>
      </c>
      <c r="E94" s="250" t="s">
        <v>220</v>
      </c>
      <c r="F94" s="245" t="s">
        <v>286</v>
      </c>
      <c r="G94" s="91">
        <v>4368.5</v>
      </c>
      <c r="H94" s="273">
        <v>1801.596</v>
      </c>
      <c r="I94" s="251">
        <f t="shared" si="3"/>
        <v>0.4124060890465835</v>
      </c>
      <c r="Q94" s="139"/>
      <c r="R94" s="148"/>
      <c r="S94" s="148"/>
      <c r="T94" s="148"/>
      <c r="U94" s="148"/>
      <c r="V94" s="148"/>
      <c r="W94" s="148"/>
      <c r="X94" s="148"/>
      <c r="Y94" s="148"/>
    </row>
    <row r="95" spans="1:25" ht="37.5" customHeight="1">
      <c r="A95" s="30" t="s">
        <v>369</v>
      </c>
      <c r="B95" s="92" t="s">
        <v>221</v>
      </c>
      <c r="C95" s="229" t="s">
        <v>80</v>
      </c>
      <c r="D95" s="229" t="s">
        <v>113</v>
      </c>
      <c r="E95" s="30" t="s">
        <v>222</v>
      </c>
      <c r="F95" s="248"/>
      <c r="G95" s="94">
        <f>G96</f>
        <v>652.8</v>
      </c>
      <c r="H95" s="94">
        <f>H96</f>
        <v>453.2054</v>
      </c>
      <c r="I95" s="247">
        <f t="shared" si="3"/>
        <v>0.6942484681372549</v>
      </c>
      <c r="Q95" s="139"/>
      <c r="R95" s="148"/>
      <c r="S95" s="148"/>
      <c r="T95" s="148"/>
      <c r="U95" s="148"/>
      <c r="V95" s="148"/>
      <c r="W95" s="148"/>
      <c r="X95" s="148"/>
      <c r="Y95" s="148"/>
    </row>
    <row r="96" spans="1:25" ht="33.75" customHeight="1">
      <c r="A96" s="250" t="s">
        <v>370</v>
      </c>
      <c r="B96" s="90" t="s">
        <v>285</v>
      </c>
      <c r="C96" s="230" t="s">
        <v>80</v>
      </c>
      <c r="D96" s="230" t="s">
        <v>113</v>
      </c>
      <c r="E96" s="250" t="s">
        <v>222</v>
      </c>
      <c r="F96" s="245" t="s">
        <v>286</v>
      </c>
      <c r="G96" s="274">
        <v>652.8</v>
      </c>
      <c r="H96" s="91">
        <v>453.2054</v>
      </c>
      <c r="I96" s="251">
        <f t="shared" si="3"/>
        <v>0.6942484681372549</v>
      </c>
      <c r="Q96" s="139"/>
      <c r="R96" s="148"/>
      <c r="S96" s="148"/>
      <c r="T96" s="148"/>
      <c r="U96" s="148"/>
      <c r="V96" s="148"/>
      <c r="W96" s="148"/>
      <c r="X96" s="148"/>
      <c r="Y96" s="148"/>
    </row>
    <row r="97" spans="1:25" ht="51.75" customHeight="1">
      <c r="A97" s="30" t="s">
        <v>371</v>
      </c>
      <c r="B97" s="92" t="s">
        <v>261</v>
      </c>
      <c r="C97" s="229" t="s">
        <v>80</v>
      </c>
      <c r="D97" s="229" t="s">
        <v>113</v>
      </c>
      <c r="E97" s="30" t="s">
        <v>372</v>
      </c>
      <c r="F97" s="248"/>
      <c r="G97" s="94">
        <f>G98</f>
        <v>702</v>
      </c>
      <c r="H97" s="94">
        <f>H98</f>
        <v>521.91162</v>
      </c>
      <c r="I97" s="247">
        <f t="shared" si="3"/>
        <v>0.7434638461538461</v>
      </c>
      <c r="Q97" s="139"/>
      <c r="R97" s="148"/>
      <c r="S97" s="148"/>
      <c r="T97" s="148"/>
      <c r="U97" s="148"/>
      <c r="V97" s="148"/>
      <c r="W97" s="148"/>
      <c r="X97" s="148"/>
      <c r="Y97" s="148"/>
    </row>
    <row r="98" spans="1:25" ht="36.75" customHeight="1">
      <c r="A98" s="250" t="s">
        <v>373</v>
      </c>
      <c r="B98" s="90" t="s">
        <v>285</v>
      </c>
      <c r="C98" s="230" t="s">
        <v>80</v>
      </c>
      <c r="D98" s="230" t="s">
        <v>113</v>
      </c>
      <c r="E98" s="250" t="s">
        <v>372</v>
      </c>
      <c r="F98" s="245" t="s">
        <v>286</v>
      </c>
      <c r="G98" s="91">
        <v>702</v>
      </c>
      <c r="H98" s="273">
        <v>521.91162</v>
      </c>
      <c r="I98" s="251">
        <f t="shared" si="3"/>
        <v>0.7434638461538461</v>
      </c>
      <c r="Q98" s="139"/>
      <c r="R98" s="148"/>
      <c r="S98" s="148"/>
      <c r="T98" s="148"/>
      <c r="U98" s="148"/>
      <c r="V98" s="148"/>
      <c r="W98" s="148"/>
      <c r="X98" s="148"/>
      <c r="Y98" s="148"/>
    </row>
    <row r="99" spans="1:25" ht="44.25" customHeight="1">
      <c r="A99" s="30" t="s">
        <v>374</v>
      </c>
      <c r="B99" s="92" t="s">
        <v>262</v>
      </c>
      <c r="C99" s="229" t="s">
        <v>80</v>
      </c>
      <c r="D99" s="229" t="s">
        <v>113</v>
      </c>
      <c r="E99" s="30" t="s">
        <v>375</v>
      </c>
      <c r="F99" s="248"/>
      <c r="G99" s="94">
        <f>G100</f>
        <v>1758.4</v>
      </c>
      <c r="H99" s="94">
        <f>H100</f>
        <v>1234.0808</v>
      </c>
      <c r="I99" s="247">
        <f t="shared" si="3"/>
        <v>0.7018202911737943</v>
      </c>
      <c r="Q99" s="138"/>
      <c r="R99" s="148"/>
      <c r="S99" s="148"/>
      <c r="T99" s="148"/>
      <c r="U99" s="148"/>
      <c r="V99" s="148"/>
      <c r="W99" s="148"/>
      <c r="X99" s="148"/>
      <c r="Y99" s="148"/>
    </row>
    <row r="100" spans="1:25" s="23" customFormat="1" ht="32.25" customHeight="1">
      <c r="A100" s="250" t="s">
        <v>376</v>
      </c>
      <c r="B100" s="90" t="s">
        <v>285</v>
      </c>
      <c r="C100" s="230" t="s">
        <v>80</v>
      </c>
      <c r="D100" s="230" t="s">
        <v>113</v>
      </c>
      <c r="E100" s="250" t="s">
        <v>375</v>
      </c>
      <c r="F100" s="245" t="s">
        <v>286</v>
      </c>
      <c r="G100" s="274">
        <v>1758.4</v>
      </c>
      <c r="H100" s="91">
        <v>1234.0808</v>
      </c>
      <c r="I100" s="251">
        <f t="shared" si="3"/>
        <v>0.7018202911737943</v>
      </c>
      <c r="Q100" s="138"/>
      <c r="R100" s="126"/>
      <c r="S100" s="126"/>
      <c r="T100" s="126"/>
      <c r="U100" s="126"/>
      <c r="V100" s="126"/>
      <c r="W100" s="126"/>
      <c r="X100" s="126"/>
      <c r="Y100" s="126"/>
    </row>
    <row r="101" spans="1:25" s="23" customFormat="1" ht="117.75" customHeight="1">
      <c r="A101" s="30" t="s">
        <v>377</v>
      </c>
      <c r="B101" s="92" t="s">
        <v>378</v>
      </c>
      <c r="C101" s="229" t="s">
        <v>80</v>
      </c>
      <c r="D101" s="229" t="s">
        <v>113</v>
      </c>
      <c r="E101" s="30" t="s">
        <v>223</v>
      </c>
      <c r="F101" s="248"/>
      <c r="G101" s="94">
        <f>G102</f>
        <v>163.2</v>
      </c>
      <c r="H101" s="94">
        <f>H102</f>
        <v>26.5</v>
      </c>
      <c r="I101" s="247">
        <f t="shared" si="3"/>
        <v>0.16237745098039216</v>
      </c>
      <c r="Q101" s="138"/>
      <c r="R101" s="126"/>
      <c r="S101" s="126"/>
      <c r="T101" s="126"/>
      <c r="U101" s="126"/>
      <c r="V101" s="126"/>
      <c r="W101" s="126"/>
      <c r="X101" s="126"/>
      <c r="Y101" s="126"/>
    </row>
    <row r="102" spans="1:25" ht="30.75" customHeight="1">
      <c r="A102" s="250" t="s">
        <v>379</v>
      </c>
      <c r="B102" s="90" t="s">
        <v>368</v>
      </c>
      <c r="C102" s="230" t="s">
        <v>80</v>
      </c>
      <c r="D102" s="230" t="s">
        <v>113</v>
      </c>
      <c r="E102" s="250" t="s">
        <v>223</v>
      </c>
      <c r="F102" s="245" t="s">
        <v>286</v>
      </c>
      <c r="G102" s="275">
        <v>163.2</v>
      </c>
      <c r="H102" s="91">
        <v>26.5</v>
      </c>
      <c r="I102" s="251">
        <f t="shared" si="3"/>
        <v>0.16237745098039216</v>
      </c>
      <c r="Q102" s="138"/>
      <c r="R102" s="148"/>
      <c r="S102" s="148"/>
      <c r="T102" s="148"/>
      <c r="U102" s="148"/>
      <c r="V102" s="148"/>
      <c r="W102" s="148"/>
      <c r="X102" s="148"/>
      <c r="Y102" s="148"/>
    </row>
    <row r="103" spans="1:25" ht="24.75" customHeight="1">
      <c r="A103" s="30" t="s">
        <v>380</v>
      </c>
      <c r="B103" s="92" t="s">
        <v>381</v>
      </c>
      <c r="C103" s="230"/>
      <c r="D103" s="229" t="s">
        <v>114</v>
      </c>
      <c r="E103" s="250"/>
      <c r="F103" s="245"/>
      <c r="G103" s="94">
        <f>G104+G107</f>
        <v>3781</v>
      </c>
      <c r="H103" s="94">
        <f>H104+H107</f>
        <v>2390.62902</v>
      </c>
      <c r="I103" s="247">
        <f t="shared" si="3"/>
        <v>0.6322742713567839</v>
      </c>
      <c r="Q103" s="139"/>
      <c r="R103" s="148"/>
      <c r="S103" s="148"/>
      <c r="T103" s="148"/>
      <c r="U103" s="148"/>
      <c r="V103" s="148"/>
      <c r="W103" s="148"/>
      <c r="X103" s="148"/>
      <c r="Y103" s="148"/>
    </row>
    <row r="104" spans="1:25" ht="16.5" customHeight="1">
      <c r="A104" s="30" t="s">
        <v>382</v>
      </c>
      <c r="B104" s="92" t="s">
        <v>383</v>
      </c>
      <c r="C104" s="229" t="s">
        <v>80</v>
      </c>
      <c r="D104" s="229" t="s">
        <v>263</v>
      </c>
      <c r="E104" s="30"/>
      <c r="F104" s="248"/>
      <c r="G104" s="94">
        <f>G105</f>
        <v>2358.4</v>
      </c>
      <c r="H104" s="94">
        <f>H105</f>
        <v>1254.7392</v>
      </c>
      <c r="I104" s="247">
        <f t="shared" si="3"/>
        <v>0.5320298507462686</v>
      </c>
      <c r="Q104" s="139"/>
      <c r="R104" s="148"/>
      <c r="S104" s="148"/>
      <c r="T104" s="148"/>
      <c r="U104" s="148"/>
      <c r="V104" s="148"/>
      <c r="W104" s="148"/>
      <c r="X104" s="148"/>
      <c r="Y104" s="148"/>
    </row>
    <row r="105" spans="1:25" ht="39" customHeight="1">
      <c r="A105" s="30" t="s">
        <v>384</v>
      </c>
      <c r="B105" s="92" t="s">
        <v>115</v>
      </c>
      <c r="C105" s="229" t="s">
        <v>80</v>
      </c>
      <c r="D105" s="229" t="s">
        <v>263</v>
      </c>
      <c r="E105" s="30" t="s">
        <v>160</v>
      </c>
      <c r="F105" s="248"/>
      <c r="G105" s="94">
        <f>G106</f>
        <v>2358.4</v>
      </c>
      <c r="H105" s="94">
        <f>H106</f>
        <v>1254.7392</v>
      </c>
      <c r="I105" s="247">
        <f t="shared" si="3"/>
        <v>0.5320298507462686</v>
      </c>
      <c r="Q105" s="139"/>
      <c r="R105" s="148"/>
      <c r="S105" s="148"/>
      <c r="T105" s="148"/>
      <c r="U105" s="148"/>
      <c r="V105" s="148"/>
      <c r="W105" s="148"/>
      <c r="X105" s="148"/>
      <c r="Y105" s="148"/>
    </row>
    <row r="106" spans="1:25" ht="27.75" customHeight="1">
      <c r="A106" s="250" t="s">
        <v>385</v>
      </c>
      <c r="B106" s="90" t="s">
        <v>386</v>
      </c>
      <c r="C106" s="230" t="s">
        <v>80</v>
      </c>
      <c r="D106" s="230" t="s">
        <v>263</v>
      </c>
      <c r="E106" s="250" t="s">
        <v>160</v>
      </c>
      <c r="F106" s="245" t="s">
        <v>224</v>
      </c>
      <c r="G106" s="91">
        <v>2358.4</v>
      </c>
      <c r="H106" s="91">
        <v>1254.7392</v>
      </c>
      <c r="I106" s="251">
        <f t="shared" si="3"/>
        <v>0.5320298507462686</v>
      </c>
      <c r="N106" s="139"/>
      <c r="O106" s="139"/>
      <c r="P106" s="139"/>
      <c r="Q106" s="139"/>
      <c r="R106" s="148"/>
      <c r="S106" s="148"/>
      <c r="T106" s="148"/>
      <c r="U106" s="148"/>
      <c r="V106" s="148"/>
      <c r="W106" s="148"/>
      <c r="X106" s="148"/>
      <c r="Y106" s="148"/>
    </row>
    <row r="107" spans="1:25" ht="19.5" customHeight="1">
      <c r="A107" s="30" t="s">
        <v>387</v>
      </c>
      <c r="B107" s="92" t="s">
        <v>116</v>
      </c>
      <c r="C107" s="230"/>
      <c r="D107" s="229" t="s">
        <v>117</v>
      </c>
      <c r="E107" s="250"/>
      <c r="F107" s="245"/>
      <c r="G107" s="94">
        <f>G108+G110</f>
        <v>1422.6</v>
      </c>
      <c r="H107" s="94">
        <f>H108+H110</f>
        <v>1135.8898199999999</v>
      </c>
      <c r="I107" s="247">
        <f t="shared" si="3"/>
        <v>0.7984604386334879</v>
      </c>
      <c r="N107" s="139"/>
      <c r="O107" s="139"/>
      <c r="P107" s="139"/>
      <c r="Q107" s="139"/>
      <c r="R107" s="148"/>
      <c r="S107" s="148"/>
      <c r="T107" s="148"/>
      <c r="U107" s="148"/>
      <c r="V107" s="148"/>
      <c r="W107" s="148"/>
      <c r="X107" s="148"/>
      <c r="Y107" s="148"/>
    </row>
    <row r="108" spans="1:25" ht="56.25" customHeight="1">
      <c r="A108" s="30" t="s">
        <v>388</v>
      </c>
      <c r="B108" s="92" t="s">
        <v>140</v>
      </c>
      <c r="C108" s="229" t="s">
        <v>80</v>
      </c>
      <c r="D108" s="229" t="s">
        <v>117</v>
      </c>
      <c r="E108" s="30" t="s">
        <v>161</v>
      </c>
      <c r="F108" s="263"/>
      <c r="G108" s="94">
        <f>G109</f>
        <v>997.8</v>
      </c>
      <c r="H108" s="94">
        <f>H109</f>
        <v>842.078</v>
      </c>
      <c r="I108" s="247">
        <f t="shared" si="3"/>
        <v>0.8439346562437362</v>
      </c>
      <c r="M108" s="22"/>
      <c r="N108" s="138"/>
      <c r="O108" s="138"/>
      <c r="P108" s="138"/>
      <c r="Q108" s="138"/>
      <c r="R108" s="148"/>
      <c r="S108" s="148"/>
      <c r="T108" s="148"/>
      <c r="U108" s="148"/>
      <c r="V108" s="148"/>
      <c r="W108" s="148"/>
      <c r="X108" s="148"/>
      <c r="Y108" s="148"/>
    </row>
    <row r="109" spans="1:25" ht="18.75" customHeight="1">
      <c r="A109" s="250" t="s">
        <v>389</v>
      </c>
      <c r="B109" s="90" t="s">
        <v>390</v>
      </c>
      <c r="C109" s="230" t="s">
        <v>80</v>
      </c>
      <c r="D109" s="230" t="s">
        <v>117</v>
      </c>
      <c r="E109" s="250" t="s">
        <v>161</v>
      </c>
      <c r="F109" s="245" t="s">
        <v>8</v>
      </c>
      <c r="G109" s="91">
        <v>997.8</v>
      </c>
      <c r="H109" s="100">
        <v>842.078</v>
      </c>
      <c r="I109" s="251">
        <f t="shared" si="3"/>
        <v>0.8439346562437362</v>
      </c>
      <c r="N109" s="138"/>
      <c r="O109" s="138"/>
      <c r="P109" s="138"/>
      <c r="Q109" s="138"/>
      <c r="R109" s="148"/>
      <c r="S109" s="148"/>
      <c r="T109" s="148"/>
      <c r="U109" s="148"/>
      <c r="V109" s="148"/>
      <c r="W109" s="148"/>
      <c r="X109" s="148"/>
      <c r="Y109" s="148"/>
    </row>
    <row r="110" spans="1:25" ht="51.75" customHeight="1">
      <c r="A110" s="30" t="s">
        <v>391</v>
      </c>
      <c r="B110" s="92" t="s">
        <v>141</v>
      </c>
      <c r="C110" s="229" t="s">
        <v>80</v>
      </c>
      <c r="D110" s="229" t="s">
        <v>117</v>
      </c>
      <c r="E110" s="30" t="s">
        <v>162</v>
      </c>
      <c r="F110" s="276"/>
      <c r="G110" s="93">
        <f>G111</f>
        <v>424.8</v>
      </c>
      <c r="H110" s="93">
        <f>H111</f>
        <v>293.81182</v>
      </c>
      <c r="I110" s="247">
        <f t="shared" si="3"/>
        <v>0.6916474105461393</v>
      </c>
      <c r="N110" s="138"/>
      <c r="O110" s="138"/>
      <c r="P110" s="138"/>
      <c r="Q110" s="138"/>
      <c r="R110" s="148"/>
      <c r="S110" s="148"/>
      <c r="T110" s="148"/>
      <c r="U110" s="148"/>
      <c r="V110" s="148"/>
      <c r="W110" s="148"/>
      <c r="X110" s="148"/>
      <c r="Y110" s="148"/>
    </row>
    <row r="111" spans="1:25" ht="15" customHeight="1">
      <c r="A111" s="250" t="s">
        <v>392</v>
      </c>
      <c r="B111" s="90" t="s">
        <v>390</v>
      </c>
      <c r="C111" s="230" t="s">
        <v>80</v>
      </c>
      <c r="D111" s="230" t="s">
        <v>117</v>
      </c>
      <c r="E111" s="250" t="s">
        <v>162</v>
      </c>
      <c r="F111" s="245" t="s">
        <v>8</v>
      </c>
      <c r="G111" s="275">
        <v>424.8</v>
      </c>
      <c r="H111" s="91">
        <v>293.81182</v>
      </c>
      <c r="I111" s="251">
        <f t="shared" si="3"/>
        <v>0.6916474105461393</v>
      </c>
      <c r="N111" s="138"/>
      <c r="O111" s="138"/>
      <c r="P111" s="138"/>
      <c r="Q111" s="138"/>
      <c r="R111" s="148"/>
      <c r="S111" s="148"/>
      <c r="T111" s="148"/>
      <c r="U111" s="148"/>
      <c r="V111" s="148"/>
      <c r="W111" s="148"/>
      <c r="X111" s="148"/>
      <c r="Y111" s="148"/>
    </row>
    <row r="112" spans="1:25" ht="20.25" customHeight="1">
      <c r="A112" s="30" t="s">
        <v>393</v>
      </c>
      <c r="B112" s="92" t="s">
        <v>118</v>
      </c>
      <c r="C112" s="267"/>
      <c r="D112" s="229" t="s">
        <v>119</v>
      </c>
      <c r="E112" s="250"/>
      <c r="F112" s="230"/>
      <c r="G112" s="94">
        <f aca="true" t="shared" si="4" ref="G112:H114">G113</f>
        <v>1304.2</v>
      </c>
      <c r="H112" s="94">
        <f t="shared" si="4"/>
        <v>743.07437</v>
      </c>
      <c r="I112" s="247">
        <f t="shared" si="3"/>
        <v>0.56975492255789</v>
      </c>
      <c r="N112" s="139"/>
      <c r="O112" s="139"/>
      <c r="P112" s="139"/>
      <c r="Q112" s="139"/>
      <c r="R112" s="148"/>
      <c r="S112" s="148"/>
      <c r="T112" s="148"/>
      <c r="U112" s="148"/>
      <c r="V112" s="148"/>
      <c r="W112" s="148"/>
      <c r="X112" s="148"/>
      <c r="Y112" s="148"/>
    </row>
    <row r="113" spans="1:25" ht="18.75" customHeight="1">
      <c r="A113" s="30" t="s">
        <v>394</v>
      </c>
      <c r="B113" s="92" t="s">
        <v>120</v>
      </c>
      <c r="C113" s="229"/>
      <c r="D113" s="229" t="s">
        <v>121</v>
      </c>
      <c r="E113" s="30"/>
      <c r="F113" s="248"/>
      <c r="G113" s="94">
        <f t="shared" si="4"/>
        <v>1304.2</v>
      </c>
      <c r="H113" s="94">
        <f t="shared" si="4"/>
        <v>743.07437</v>
      </c>
      <c r="I113" s="247">
        <f t="shared" si="3"/>
        <v>0.56975492255789</v>
      </c>
      <c r="N113" s="139"/>
      <c r="O113" s="139"/>
      <c r="P113" s="139"/>
      <c r="Q113" s="139"/>
      <c r="R113" s="148"/>
      <c r="S113" s="148"/>
      <c r="T113" s="148"/>
      <c r="U113" s="148"/>
      <c r="V113" s="148"/>
      <c r="W113" s="148"/>
      <c r="X113" s="148"/>
      <c r="Y113" s="148"/>
    </row>
    <row r="114" spans="1:25" ht="79.5" customHeight="1">
      <c r="A114" s="30" t="s">
        <v>395</v>
      </c>
      <c r="B114" s="92" t="s">
        <v>264</v>
      </c>
      <c r="C114" s="229" t="s">
        <v>80</v>
      </c>
      <c r="D114" s="229" t="s">
        <v>121</v>
      </c>
      <c r="E114" s="30" t="s">
        <v>225</v>
      </c>
      <c r="F114" s="248"/>
      <c r="G114" s="94">
        <f t="shared" si="4"/>
        <v>1304.2</v>
      </c>
      <c r="H114" s="94">
        <f t="shared" si="4"/>
        <v>743.07437</v>
      </c>
      <c r="I114" s="247">
        <f t="shared" si="3"/>
        <v>0.56975492255789</v>
      </c>
      <c r="N114" s="139"/>
      <c r="O114" s="139"/>
      <c r="P114" s="139"/>
      <c r="Q114" s="139"/>
      <c r="R114" s="148"/>
      <c r="S114" s="148"/>
      <c r="T114" s="148"/>
      <c r="U114" s="148"/>
      <c r="V114" s="148"/>
      <c r="W114" s="148"/>
      <c r="X114" s="148"/>
      <c r="Y114" s="148"/>
    </row>
    <row r="115" spans="1:25" ht="30" customHeight="1">
      <c r="A115" s="250" t="s">
        <v>396</v>
      </c>
      <c r="B115" s="90" t="s">
        <v>285</v>
      </c>
      <c r="C115" s="230" t="s">
        <v>80</v>
      </c>
      <c r="D115" s="230" t="s">
        <v>121</v>
      </c>
      <c r="E115" s="250" t="s">
        <v>225</v>
      </c>
      <c r="F115" s="245" t="s">
        <v>286</v>
      </c>
      <c r="G115" s="275">
        <v>1304.2</v>
      </c>
      <c r="H115" s="91">
        <v>743.07437</v>
      </c>
      <c r="I115" s="251">
        <f t="shared" si="3"/>
        <v>0.56975492255789</v>
      </c>
      <c r="N115" s="139"/>
      <c r="O115" s="139"/>
      <c r="P115" s="139"/>
      <c r="Q115" s="139"/>
      <c r="R115" s="148"/>
      <c r="S115" s="148"/>
      <c r="T115" s="148"/>
      <c r="U115" s="148"/>
      <c r="V115" s="148"/>
      <c r="W115" s="148"/>
      <c r="X115" s="148"/>
      <c r="Y115" s="148"/>
    </row>
    <row r="116" spans="1:25" ht="19.5" customHeight="1">
      <c r="A116" s="30" t="s">
        <v>397</v>
      </c>
      <c r="B116" s="92" t="s">
        <v>163</v>
      </c>
      <c r="C116" s="277" t="s">
        <v>80</v>
      </c>
      <c r="D116" s="277" t="s">
        <v>164</v>
      </c>
      <c r="E116" s="250"/>
      <c r="F116" s="245"/>
      <c r="G116" s="94">
        <f aca="true" t="shared" si="5" ref="G116:H118">G117</f>
        <v>1380</v>
      </c>
      <c r="H116" s="94">
        <f t="shared" si="5"/>
        <v>762.9</v>
      </c>
      <c r="I116" s="247">
        <f t="shared" si="3"/>
        <v>0.5528260869565217</v>
      </c>
      <c r="N116" s="139"/>
      <c r="O116" s="139"/>
      <c r="P116" s="139"/>
      <c r="Q116" s="139"/>
      <c r="R116" s="148"/>
      <c r="S116" s="148"/>
      <c r="T116" s="148"/>
      <c r="U116" s="148"/>
      <c r="V116" s="148"/>
      <c r="W116" s="148"/>
      <c r="X116" s="148"/>
      <c r="Y116" s="148"/>
    </row>
    <row r="117" spans="1:25" ht="18" customHeight="1">
      <c r="A117" s="30" t="s">
        <v>398</v>
      </c>
      <c r="B117" s="92" t="s">
        <v>165</v>
      </c>
      <c r="C117" s="277" t="s">
        <v>80</v>
      </c>
      <c r="D117" s="277" t="s">
        <v>166</v>
      </c>
      <c r="E117" s="30"/>
      <c r="F117" s="248"/>
      <c r="G117" s="94">
        <f t="shared" si="5"/>
        <v>1380</v>
      </c>
      <c r="H117" s="94">
        <f t="shared" si="5"/>
        <v>762.9</v>
      </c>
      <c r="I117" s="247">
        <f t="shared" si="3"/>
        <v>0.5528260869565217</v>
      </c>
      <c r="N117" s="139"/>
      <c r="O117" s="139"/>
      <c r="P117" s="139"/>
      <c r="Q117" s="139"/>
      <c r="R117" s="148"/>
      <c r="S117" s="148"/>
      <c r="T117" s="148"/>
      <c r="U117" s="148"/>
      <c r="V117" s="148"/>
      <c r="W117" s="148"/>
      <c r="X117" s="148"/>
      <c r="Y117" s="148"/>
    </row>
    <row r="118" spans="1:25" ht="57" customHeight="1">
      <c r="A118" s="30" t="s">
        <v>399</v>
      </c>
      <c r="B118" s="278" t="s">
        <v>226</v>
      </c>
      <c r="C118" s="229" t="s">
        <v>80</v>
      </c>
      <c r="D118" s="229" t="s">
        <v>166</v>
      </c>
      <c r="E118" s="30" t="s">
        <v>227</v>
      </c>
      <c r="F118" s="245"/>
      <c r="G118" s="94">
        <f t="shared" si="5"/>
        <v>1380</v>
      </c>
      <c r="H118" s="94">
        <f t="shared" si="5"/>
        <v>762.9</v>
      </c>
      <c r="I118" s="247">
        <f t="shared" si="3"/>
        <v>0.5528260869565217</v>
      </c>
      <c r="N118" s="139"/>
      <c r="O118" s="139"/>
      <c r="P118" s="139"/>
      <c r="Q118" s="139"/>
      <c r="R118" s="148"/>
      <c r="S118" s="148"/>
      <c r="T118" s="148"/>
      <c r="U118" s="148"/>
      <c r="V118" s="148"/>
      <c r="W118" s="148"/>
      <c r="X118" s="148"/>
      <c r="Y118" s="148"/>
    </row>
    <row r="119" spans="1:25" ht="30.75" customHeight="1">
      <c r="A119" s="250" t="s">
        <v>400</v>
      </c>
      <c r="B119" s="90" t="s">
        <v>285</v>
      </c>
      <c r="C119" s="230" t="s">
        <v>80</v>
      </c>
      <c r="D119" s="230" t="s">
        <v>166</v>
      </c>
      <c r="E119" s="250" t="s">
        <v>227</v>
      </c>
      <c r="F119" s="245" t="s">
        <v>286</v>
      </c>
      <c r="G119" s="91">
        <v>1380</v>
      </c>
      <c r="H119" s="273">
        <v>762.9</v>
      </c>
      <c r="I119" s="251">
        <f t="shared" si="3"/>
        <v>0.5528260869565217</v>
      </c>
      <c r="N119" s="139"/>
      <c r="O119" s="139"/>
      <c r="P119" s="139"/>
      <c r="Q119" s="139"/>
      <c r="R119" s="148"/>
      <c r="S119" s="148"/>
      <c r="T119" s="148"/>
      <c r="U119" s="148"/>
      <c r="V119" s="148"/>
      <c r="W119" s="148"/>
      <c r="X119" s="148"/>
      <c r="Y119" s="148"/>
    </row>
    <row r="120" spans="1:25" ht="23.25" customHeight="1">
      <c r="A120" s="279"/>
      <c r="B120" s="280" t="s">
        <v>401</v>
      </c>
      <c r="C120" s="281"/>
      <c r="D120" s="282"/>
      <c r="E120" s="283"/>
      <c r="F120" s="284"/>
      <c r="G120" s="285">
        <f>G14+G17+G30+G42+G45+G51+G54+G61+G68+G72+G75+G78+G88+G104+G107+G113+G117</f>
        <v>80100.3</v>
      </c>
      <c r="H120" s="285">
        <f>H14+H17+H30+H42+H45+H51+H54+H61+H68+H72+H75+H78+H88+H104+H107+H113+H117</f>
        <v>44895.37990000001</v>
      </c>
      <c r="I120" s="286">
        <f t="shared" si="3"/>
        <v>0.5604895349954995</v>
      </c>
      <c r="N120" s="139"/>
      <c r="O120" s="139"/>
      <c r="P120" s="139"/>
      <c r="Q120" s="139"/>
      <c r="R120" s="148"/>
      <c r="S120" s="148"/>
      <c r="T120" s="148"/>
      <c r="U120" s="148"/>
      <c r="V120" s="148"/>
      <c r="W120" s="148"/>
      <c r="X120" s="148"/>
      <c r="Y120" s="148"/>
    </row>
    <row r="121" spans="1:9" s="129" customFormat="1" ht="22.5" customHeight="1">
      <c r="A121" s="150"/>
      <c r="B121" s="150"/>
      <c r="C121" s="126"/>
      <c r="D121" s="126"/>
      <c r="E121" s="126"/>
      <c r="F121" s="126"/>
      <c r="G121" s="126"/>
      <c r="H121" s="138"/>
      <c r="I121" s="149"/>
    </row>
    <row r="122" spans="1:9" s="129" customFormat="1" ht="22.5" customHeight="1">
      <c r="A122" s="150"/>
      <c r="B122" s="150"/>
      <c r="C122" s="126"/>
      <c r="D122" s="126"/>
      <c r="E122" s="126"/>
      <c r="F122" s="126"/>
      <c r="G122" s="126"/>
      <c r="H122" s="138"/>
      <c r="I122" s="149"/>
    </row>
    <row r="123" spans="1:9" s="129" customFormat="1" ht="20.25" customHeight="1">
      <c r="A123" s="151"/>
      <c r="B123" s="126"/>
      <c r="C123" s="126"/>
      <c r="D123" s="126"/>
      <c r="E123" s="126"/>
      <c r="F123" s="151"/>
      <c r="G123" s="126"/>
      <c r="H123" s="126"/>
      <c r="I123" s="149"/>
    </row>
    <row r="124" spans="8:18" ht="19.5" customHeight="1">
      <c r="H124" s="126"/>
      <c r="L124" s="129"/>
      <c r="M124" s="129"/>
      <c r="N124" s="129"/>
      <c r="O124" s="129"/>
      <c r="P124" s="129"/>
      <c r="Q124" s="129"/>
      <c r="R124" s="129"/>
    </row>
    <row r="125" spans="8:18" ht="21.75" customHeight="1">
      <c r="H125" s="152" t="s">
        <v>230</v>
      </c>
      <c r="L125" s="129"/>
      <c r="M125" s="129"/>
      <c r="N125" s="129"/>
      <c r="O125" s="129"/>
      <c r="P125" s="129"/>
      <c r="Q125" s="129"/>
      <c r="R125" s="129"/>
    </row>
    <row r="126" spans="1:18" ht="18" customHeight="1">
      <c r="A126" s="153"/>
      <c r="B126" s="153"/>
      <c r="C126" s="154"/>
      <c r="D126" s="154"/>
      <c r="E126" s="154"/>
      <c r="F126" s="154"/>
      <c r="G126" s="154"/>
      <c r="H126" s="155"/>
      <c r="L126" s="129"/>
      <c r="M126" s="129"/>
      <c r="N126" s="129"/>
      <c r="O126" s="129"/>
      <c r="P126" s="129"/>
      <c r="Q126" s="129"/>
      <c r="R126" s="129"/>
    </row>
    <row r="127" spans="9:18" s="145" customFormat="1" ht="22.5" customHeight="1">
      <c r="I127" s="156"/>
      <c r="J127" s="24"/>
      <c r="K127" s="157"/>
      <c r="L127" s="158"/>
      <c r="M127" s="158"/>
      <c r="N127" s="158"/>
      <c r="O127" s="158"/>
      <c r="P127" s="158"/>
      <c r="Q127" s="158"/>
      <c r="R127" s="158"/>
    </row>
    <row r="128" spans="1:18" s="145" customFormat="1" ht="30" customHeight="1">
      <c r="A128" s="159"/>
      <c r="B128" s="159"/>
      <c r="C128" s="160"/>
      <c r="D128" s="160"/>
      <c r="E128" s="160"/>
      <c r="F128" s="160"/>
      <c r="G128" s="160"/>
      <c r="H128" s="161"/>
      <c r="I128" s="162"/>
      <c r="J128" s="24"/>
      <c r="K128" s="163"/>
      <c r="L128" s="158"/>
      <c r="M128" s="158"/>
      <c r="N128" s="158"/>
      <c r="O128" s="164"/>
      <c r="P128" s="158"/>
      <c r="Q128" s="158"/>
      <c r="R128" s="158"/>
    </row>
    <row r="129" spans="1:18" s="145" customFormat="1" ht="22.5" customHeight="1">
      <c r="A129" s="159"/>
      <c r="B129" s="159"/>
      <c r="C129" s="154"/>
      <c r="D129" s="154"/>
      <c r="E129" s="154"/>
      <c r="F129" s="154"/>
      <c r="G129" s="154"/>
      <c r="H129" s="165"/>
      <c r="I129" s="162"/>
      <c r="K129" s="158"/>
      <c r="L129" s="158"/>
      <c r="M129" s="158"/>
      <c r="N129" s="158"/>
      <c r="O129" s="166"/>
      <c r="P129" s="158"/>
      <c r="Q129" s="158"/>
      <c r="R129" s="158"/>
    </row>
    <row r="130" spans="1:18" s="145" customFormat="1" ht="31.5" customHeight="1">
      <c r="A130" s="167"/>
      <c r="B130" s="168"/>
      <c r="C130" s="1"/>
      <c r="D130" s="1"/>
      <c r="E130" s="1"/>
      <c r="F130" s="1"/>
      <c r="G130" s="1"/>
      <c r="H130" s="169"/>
      <c r="I130" s="162"/>
      <c r="J130" s="158"/>
      <c r="K130" s="158"/>
      <c r="L130" s="158"/>
      <c r="M130" s="158"/>
      <c r="N130" s="158"/>
      <c r="O130" s="158"/>
      <c r="P130" s="158"/>
      <c r="Q130" s="158"/>
      <c r="R130" s="158"/>
    </row>
    <row r="131" spans="1:18" s="145" customFormat="1" ht="19.5" customHeight="1">
      <c r="A131" s="170"/>
      <c r="B131" s="170"/>
      <c r="C131" s="24"/>
      <c r="D131" s="24"/>
      <c r="E131" s="24"/>
      <c r="F131" s="24"/>
      <c r="G131" s="24"/>
      <c r="H131" s="19"/>
      <c r="I131" s="162"/>
      <c r="J131" s="158"/>
      <c r="K131" s="158"/>
      <c r="L131" s="158"/>
      <c r="M131" s="158"/>
      <c r="N131" s="158"/>
      <c r="O131" s="171"/>
      <c r="P131" s="158"/>
      <c r="Q131" s="158"/>
      <c r="R131" s="158"/>
    </row>
    <row r="132" spans="1:18" s="145" customFormat="1" ht="18" customHeight="1">
      <c r="A132" s="170"/>
      <c r="B132" s="170"/>
      <c r="C132" s="24"/>
      <c r="D132" s="24"/>
      <c r="E132" s="24"/>
      <c r="F132" s="24"/>
      <c r="G132" s="24"/>
      <c r="H132" s="19"/>
      <c r="I132" s="172"/>
      <c r="K132" s="158"/>
      <c r="L132" s="158"/>
      <c r="M132" s="158"/>
      <c r="N132" s="158"/>
      <c r="O132" s="171"/>
      <c r="P132" s="158"/>
      <c r="Q132" s="158"/>
      <c r="R132" s="158"/>
    </row>
    <row r="133" spans="1:18" s="145" customFormat="1" ht="18.75" customHeight="1">
      <c r="A133" s="170"/>
      <c r="B133" s="170"/>
      <c r="C133" s="24"/>
      <c r="D133" s="24"/>
      <c r="E133" s="24"/>
      <c r="F133" s="24"/>
      <c r="G133" s="24"/>
      <c r="H133" s="19"/>
      <c r="I133" s="158"/>
      <c r="K133" s="158"/>
      <c r="L133" s="158"/>
      <c r="M133" s="158"/>
      <c r="N133" s="158"/>
      <c r="O133" s="173"/>
      <c r="P133" s="158"/>
      <c r="Q133" s="158"/>
      <c r="R133" s="158"/>
    </row>
    <row r="134" spans="1:11" s="174" customFormat="1" ht="21.75" customHeight="1">
      <c r="A134" s="170"/>
      <c r="B134" s="170"/>
      <c r="C134" s="24"/>
      <c r="D134" s="24"/>
      <c r="E134" s="24"/>
      <c r="F134" s="24"/>
      <c r="G134" s="24"/>
      <c r="H134" s="19"/>
      <c r="I134" s="158"/>
      <c r="J134" s="145"/>
      <c r="K134" s="158"/>
    </row>
    <row r="135" spans="1:18" ht="12.75">
      <c r="A135" s="170"/>
      <c r="B135" s="170"/>
      <c r="I135" s="172"/>
      <c r="J135" s="145"/>
      <c r="K135" s="158"/>
      <c r="L135" s="129"/>
      <c r="M135" s="129"/>
      <c r="N135" s="129"/>
      <c r="O135" s="129"/>
      <c r="P135" s="129"/>
      <c r="Q135" s="129"/>
      <c r="R135" s="129"/>
    </row>
    <row r="136" spans="1:18" ht="18">
      <c r="A136" s="170"/>
      <c r="B136" s="170"/>
      <c r="D136" s="174"/>
      <c r="E136" s="174"/>
      <c r="F136" s="174"/>
      <c r="G136" s="175"/>
      <c r="H136" s="162"/>
      <c r="I136" s="156"/>
      <c r="J136" s="174"/>
      <c r="K136" s="174"/>
      <c r="L136" s="129"/>
      <c r="M136" s="129"/>
      <c r="N136" s="129"/>
      <c r="O136" s="129"/>
      <c r="P136" s="129"/>
      <c r="Q136" s="129"/>
      <c r="R136" s="129"/>
    </row>
    <row r="137" spans="1:18" ht="15.75">
      <c r="A137" s="239"/>
      <c r="B137" s="239"/>
      <c r="C137" s="176"/>
      <c r="D137" s="177"/>
      <c r="E137" s="177"/>
      <c r="F137" s="177"/>
      <c r="G137" s="175"/>
      <c r="H137" s="162"/>
      <c r="I137" s="178"/>
      <c r="K137" s="129"/>
      <c r="L137" s="129"/>
      <c r="M137" s="129"/>
      <c r="N137" s="129"/>
      <c r="O137" s="129"/>
      <c r="P137" s="129"/>
      <c r="Q137" s="129"/>
      <c r="R137" s="129"/>
    </row>
    <row r="138" spans="1:18" ht="32.25" customHeight="1">
      <c r="A138" s="167"/>
      <c r="B138" s="168"/>
      <c r="C138" s="22"/>
      <c r="D138" s="22"/>
      <c r="E138" s="22"/>
      <c r="F138" s="16"/>
      <c r="G138" s="22"/>
      <c r="H138" s="162"/>
      <c r="I138" s="178"/>
      <c r="K138" s="129"/>
      <c r="L138" s="129"/>
      <c r="M138" s="129"/>
      <c r="N138" s="129"/>
      <c r="O138" s="129"/>
      <c r="P138" s="129"/>
      <c r="Q138" s="129"/>
      <c r="R138" s="129"/>
    </row>
    <row r="139" spans="1:18" ht="30" customHeight="1">
      <c r="A139" s="239"/>
      <c r="B139" s="239"/>
      <c r="C139" s="176"/>
      <c r="D139" s="179"/>
      <c r="E139" s="179"/>
      <c r="F139" s="179"/>
      <c r="G139" s="175"/>
      <c r="H139" s="162"/>
      <c r="I139" s="178"/>
      <c r="K139" s="129"/>
      <c r="L139" s="129"/>
      <c r="M139" s="129"/>
      <c r="N139" s="129"/>
      <c r="O139" s="129"/>
      <c r="P139" s="129"/>
      <c r="Q139" s="129"/>
      <c r="R139" s="129"/>
    </row>
    <row r="140" spans="1:18" ht="15.75">
      <c r="A140" s="239"/>
      <c r="B140" s="239"/>
      <c r="C140" s="176"/>
      <c r="D140" s="179"/>
      <c r="E140" s="179"/>
      <c r="F140" s="179"/>
      <c r="G140" s="162"/>
      <c r="H140" s="162"/>
      <c r="I140" s="178"/>
      <c r="K140" s="129"/>
      <c r="L140" s="129"/>
      <c r="M140" s="129"/>
      <c r="N140" s="129"/>
      <c r="O140" s="129"/>
      <c r="P140" s="129"/>
      <c r="Q140" s="129"/>
      <c r="R140" s="129"/>
    </row>
    <row r="141" spans="1:18" ht="15.75">
      <c r="A141" s="239"/>
      <c r="B141" s="239"/>
      <c r="C141" s="176"/>
      <c r="D141" s="179"/>
      <c r="E141" s="179"/>
      <c r="F141" s="179"/>
      <c r="G141" s="162"/>
      <c r="H141" s="162"/>
      <c r="I141" s="178"/>
      <c r="K141" s="129"/>
      <c r="L141" s="129"/>
      <c r="M141" s="129"/>
      <c r="N141" s="129"/>
      <c r="O141" s="129"/>
      <c r="P141" s="129"/>
      <c r="Q141" s="129"/>
      <c r="R141" s="129"/>
    </row>
    <row r="142" spans="1:18" ht="15.75">
      <c r="A142" s="239"/>
      <c r="B142" s="239"/>
      <c r="C142" s="176"/>
      <c r="D142" s="179"/>
      <c r="E142" s="179"/>
      <c r="F142" s="179"/>
      <c r="G142" s="162"/>
      <c r="H142" s="162"/>
      <c r="I142" s="178"/>
      <c r="K142" s="129"/>
      <c r="L142" s="129"/>
      <c r="M142" s="129"/>
      <c r="N142" s="129"/>
      <c r="O142" s="129"/>
      <c r="P142" s="129"/>
      <c r="Q142" s="129"/>
      <c r="R142" s="129"/>
    </row>
    <row r="143" spans="1:18" ht="15.75">
      <c r="A143" s="180"/>
      <c r="B143" s="181"/>
      <c r="C143" s="131"/>
      <c r="D143" s="177"/>
      <c r="E143" s="131"/>
      <c r="F143" s="131"/>
      <c r="G143" s="158"/>
      <c r="H143" s="131"/>
      <c r="I143" s="131"/>
      <c r="K143" s="129"/>
      <c r="L143" s="129"/>
      <c r="M143" s="129"/>
      <c r="N143" s="129"/>
      <c r="O143" s="129"/>
      <c r="P143" s="129"/>
      <c r="Q143" s="129"/>
      <c r="R143" s="129"/>
    </row>
    <row r="144" spans="1:18" ht="12.75">
      <c r="A144" s="182"/>
      <c r="B144" s="183"/>
      <c r="C144" s="145"/>
      <c r="D144" s="145"/>
      <c r="E144" s="145"/>
      <c r="F144" s="145"/>
      <c r="G144" s="145"/>
      <c r="H144" s="158"/>
      <c r="I144" s="131"/>
      <c r="K144" s="129"/>
      <c r="L144" s="129"/>
      <c r="M144" s="129"/>
      <c r="N144" s="129"/>
      <c r="O144" s="129"/>
      <c r="P144" s="129"/>
      <c r="Q144" s="129"/>
      <c r="R144" s="129"/>
    </row>
    <row r="145" spans="1:18" ht="15.75">
      <c r="A145" s="182"/>
      <c r="B145" s="181"/>
      <c r="C145" s="131"/>
      <c r="D145" s="177"/>
      <c r="E145" s="131"/>
      <c r="F145" s="131"/>
      <c r="G145" s="158"/>
      <c r="H145" s="131"/>
      <c r="I145" s="149"/>
      <c r="K145" s="129"/>
      <c r="L145" s="129"/>
      <c r="M145" s="129"/>
      <c r="N145" s="129"/>
      <c r="O145" s="129"/>
      <c r="P145" s="129"/>
      <c r="Q145" s="129"/>
      <c r="R145" s="129"/>
    </row>
    <row r="146" spans="1:18" ht="15.75">
      <c r="A146" s="182"/>
      <c r="B146" s="181"/>
      <c r="C146" s="131"/>
      <c r="D146" s="177"/>
      <c r="E146" s="131"/>
      <c r="F146" s="131"/>
      <c r="G146" s="158"/>
      <c r="H146" s="131"/>
      <c r="I146" s="184"/>
      <c r="K146" s="129"/>
      <c r="L146" s="129"/>
      <c r="M146" s="129"/>
      <c r="N146" s="129"/>
      <c r="O146" s="129"/>
      <c r="P146" s="129"/>
      <c r="Q146" s="129"/>
      <c r="R146" s="129"/>
    </row>
    <row r="147" spans="1:18" ht="12.75">
      <c r="A147" s="185"/>
      <c r="B147" s="186"/>
      <c r="C147" s="187"/>
      <c r="D147" s="163"/>
      <c r="E147" s="163"/>
      <c r="F147" s="163"/>
      <c r="G147" s="156"/>
      <c r="H147" s="156"/>
      <c r="I147" s="184"/>
      <c r="K147" s="129"/>
      <c r="L147" s="129"/>
      <c r="M147" s="129"/>
      <c r="N147" s="129"/>
      <c r="O147" s="129"/>
      <c r="P147" s="129"/>
      <c r="Q147" s="129"/>
      <c r="R147" s="129"/>
    </row>
    <row r="148" spans="1:18" ht="21" customHeight="1">
      <c r="A148" s="240"/>
      <c r="B148" s="240"/>
      <c r="C148" s="188"/>
      <c r="D148" s="174"/>
      <c r="E148" s="174"/>
      <c r="F148" s="174"/>
      <c r="G148" s="178"/>
      <c r="H148" s="178"/>
      <c r="I148" s="149"/>
      <c r="K148" s="129"/>
      <c r="L148" s="129"/>
      <c r="M148" s="129"/>
      <c r="N148" s="129"/>
      <c r="O148" s="129"/>
      <c r="P148" s="129"/>
      <c r="Q148" s="129"/>
      <c r="R148" s="129"/>
    </row>
    <row r="149" spans="1:18" ht="21.75" customHeight="1">
      <c r="A149" s="240"/>
      <c r="B149" s="240"/>
      <c r="C149" s="188"/>
      <c r="D149" s="177"/>
      <c r="E149" s="177"/>
      <c r="F149" s="177"/>
      <c r="G149" s="189"/>
      <c r="H149" s="178"/>
      <c r="I149" s="149"/>
      <c r="K149" s="129"/>
      <c r="L149" s="129"/>
      <c r="M149" s="129"/>
      <c r="N149" s="129"/>
      <c r="O149" s="129"/>
      <c r="P149" s="129"/>
      <c r="Q149" s="129"/>
      <c r="R149" s="129"/>
    </row>
    <row r="150" spans="1:18" ht="24" customHeight="1">
      <c r="A150" s="241"/>
      <c r="B150" s="241"/>
      <c r="C150" s="190"/>
      <c r="D150" s="179"/>
      <c r="E150" s="179"/>
      <c r="F150" s="179"/>
      <c r="G150" s="189"/>
      <c r="H150" s="178"/>
      <c r="I150" s="149"/>
      <c r="K150" s="129"/>
      <c r="L150" s="129"/>
      <c r="M150" s="129"/>
      <c r="N150" s="129"/>
      <c r="O150" s="129"/>
      <c r="P150" s="129"/>
      <c r="Q150" s="129"/>
      <c r="R150" s="129"/>
    </row>
    <row r="151" spans="1:18" ht="27" customHeight="1">
      <c r="A151" s="241"/>
      <c r="B151" s="241"/>
      <c r="C151" s="190"/>
      <c r="D151" s="179"/>
      <c r="E151" s="179"/>
      <c r="F151" s="179"/>
      <c r="G151" s="189"/>
      <c r="H151" s="178"/>
      <c r="I151" s="178"/>
      <c r="K151" s="129"/>
      <c r="L151" s="129"/>
      <c r="M151" s="129"/>
      <c r="N151" s="129"/>
      <c r="O151" s="129"/>
      <c r="P151" s="129"/>
      <c r="Q151" s="129"/>
      <c r="R151" s="129"/>
    </row>
    <row r="152" spans="1:18" ht="33.75" customHeight="1">
      <c r="A152" s="241"/>
      <c r="B152" s="241"/>
      <c r="C152" s="190"/>
      <c r="D152" s="179"/>
      <c r="E152" s="179"/>
      <c r="F152" s="179"/>
      <c r="G152" s="191"/>
      <c r="H152" s="178"/>
      <c r="I152" s="178"/>
      <c r="K152" s="129"/>
      <c r="L152" s="129"/>
      <c r="M152" s="129"/>
      <c r="N152" s="129"/>
      <c r="O152" s="129"/>
      <c r="P152" s="129"/>
      <c r="Q152" s="129"/>
      <c r="R152" s="129"/>
    </row>
    <row r="153" spans="1:18" ht="35.25" customHeight="1">
      <c r="A153" s="241"/>
      <c r="B153" s="241"/>
      <c r="C153" s="190"/>
      <c r="D153" s="179"/>
      <c r="E153" s="179"/>
      <c r="F153" s="179"/>
      <c r="G153" s="191"/>
      <c r="H153" s="178"/>
      <c r="I153" s="178"/>
      <c r="K153" s="129"/>
      <c r="N153" s="129"/>
      <c r="O153" s="129"/>
      <c r="P153" s="129"/>
      <c r="Q153" s="129"/>
      <c r="R153" s="129"/>
    </row>
    <row r="154" spans="1:18" ht="15.75">
      <c r="A154" s="192"/>
      <c r="B154" s="192"/>
      <c r="C154" s="193"/>
      <c r="D154" s="193"/>
      <c r="E154" s="193"/>
      <c r="F154" s="193"/>
      <c r="G154" s="191"/>
      <c r="H154" s="131"/>
      <c r="I154" s="178"/>
      <c r="K154" s="129"/>
      <c r="N154" s="129"/>
      <c r="O154" s="129"/>
      <c r="P154" s="129"/>
      <c r="Q154" s="129"/>
      <c r="R154" s="129"/>
    </row>
    <row r="155" spans="1:18" ht="15.75">
      <c r="A155" s="192"/>
      <c r="B155" s="170"/>
      <c r="C155" s="23"/>
      <c r="D155" s="193"/>
      <c r="E155" s="193"/>
      <c r="F155" s="193"/>
      <c r="G155" s="191"/>
      <c r="H155" s="131"/>
      <c r="I155" s="178"/>
      <c r="N155" s="129"/>
      <c r="O155" s="129"/>
      <c r="P155" s="129"/>
      <c r="Q155" s="129"/>
      <c r="R155" s="129"/>
    </row>
    <row r="156" spans="1:18" ht="15.75">
      <c r="A156" s="192"/>
      <c r="B156" s="170"/>
      <c r="G156" s="191"/>
      <c r="H156" s="149"/>
      <c r="I156" s="178"/>
      <c r="N156" s="129"/>
      <c r="O156" s="129"/>
      <c r="P156" s="129"/>
      <c r="Q156" s="129"/>
      <c r="R156" s="129"/>
    </row>
    <row r="157" spans="1:18" ht="15.75">
      <c r="A157" s="194"/>
      <c r="B157" s="192"/>
      <c r="C157" s="195"/>
      <c r="D157" s="195"/>
      <c r="E157" s="195"/>
      <c r="F157" s="195"/>
      <c r="G157" s="191"/>
      <c r="H157" s="184"/>
      <c r="I157" s="178"/>
      <c r="N157" s="129"/>
      <c r="O157" s="129"/>
      <c r="P157" s="129"/>
      <c r="Q157" s="129"/>
      <c r="R157" s="129"/>
    </row>
    <row r="158" spans="1:18" ht="15.75">
      <c r="A158" s="170"/>
      <c r="B158" s="192"/>
      <c r="C158" s="195"/>
      <c r="D158" s="195"/>
      <c r="E158" s="195"/>
      <c r="F158" s="196"/>
      <c r="G158" s="191"/>
      <c r="H158" s="184"/>
      <c r="I158" s="197"/>
      <c r="N158" s="129"/>
      <c r="O158" s="129"/>
      <c r="P158" s="129"/>
      <c r="Q158" s="129"/>
      <c r="R158" s="129"/>
    </row>
    <row r="159" spans="1:18" ht="15.75">
      <c r="A159" s="192"/>
      <c r="B159" s="192"/>
      <c r="C159" s="195"/>
      <c r="D159" s="195"/>
      <c r="E159" s="195"/>
      <c r="F159" s="196"/>
      <c r="G159" s="191"/>
      <c r="H159" s="149"/>
      <c r="I159" s="197"/>
      <c r="N159" s="129"/>
      <c r="O159" s="129"/>
      <c r="P159" s="129"/>
      <c r="Q159" s="129"/>
      <c r="R159" s="129"/>
    </row>
    <row r="160" spans="1:18" ht="15.75">
      <c r="A160" s="198"/>
      <c r="B160" s="198"/>
      <c r="C160" s="195"/>
      <c r="D160" s="195"/>
      <c r="E160" s="195"/>
      <c r="F160" s="199"/>
      <c r="G160" s="191"/>
      <c r="H160" s="149"/>
      <c r="I160" s="197"/>
      <c r="N160" s="129"/>
      <c r="O160" s="129"/>
      <c r="P160" s="129"/>
      <c r="Q160" s="129"/>
      <c r="R160" s="129"/>
    </row>
    <row r="161" spans="1:18" ht="15.75">
      <c r="A161" s="198"/>
      <c r="B161" s="198"/>
      <c r="C161" s="195"/>
      <c r="D161" s="195"/>
      <c r="E161" s="195"/>
      <c r="F161" s="199"/>
      <c r="G161" s="200"/>
      <c r="H161" s="149"/>
      <c r="I161" s="197"/>
      <c r="N161" s="129"/>
      <c r="O161" s="129"/>
      <c r="P161" s="129"/>
      <c r="Q161" s="129"/>
      <c r="R161" s="129"/>
    </row>
    <row r="162" spans="1:18" ht="18">
      <c r="A162" s="240"/>
      <c r="B162" s="240"/>
      <c r="C162" s="201"/>
      <c r="D162" s="202"/>
      <c r="E162" s="202"/>
      <c r="F162" s="196"/>
      <c r="G162" s="191"/>
      <c r="H162" s="178"/>
      <c r="I162" s="197"/>
      <c r="N162" s="129"/>
      <c r="O162" s="129"/>
      <c r="P162" s="129"/>
      <c r="Q162" s="129"/>
      <c r="R162" s="129"/>
    </row>
    <row r="163" spans="1:18" ht="18">
      <c r="A163" s="240"/>
      <c r="B163" s="240"/>
      <c r="C163" s="201"/>
      <c r="D163" s="203"/>
      <c r="E163" s="203"/>
      <c r="F163" s="199"/>
      <c r="G163" s="189"/>
      <c r="H163" s="178"/>
      <c r="I163" s="204"/>
      <c r="N163" s="129"/>
      <c r="O163" s="129"/>
      <c r="P163" s="129"/>
      <c r="Q163" s="129"/>
      <c r="R163" s="129"/>
    </row>
    <row r="164" spans="1:18" ht="15.75">
      <c r="A164" s="241"/>
      <c r="B164" s="241"/>
      <c r="C164" s="205"/>
      <c r="D164" s="195"/>
      <c r="E164" s="195"/>
      <c r="F164" s="199"/>
      <c r="G164" s="206"/>
      <c r="H164" s="178"/>
      <c r="I164" s="207"/>
      <c r="N164" s="129"/>
      <c r="O164" s="129"/>
      <c r="P164" s="129"/>
      <c r="Q164" s="129"/>
      <c r="R164" s="129"/>
    </row>
    <row r="165" spans="1:18" ht="15.75">
      <c r="A165" s="241"/>
      <c r="B165" s="241"/>
      <c r="C165" s="205"/>
      <c r="D165" s="195"/>
      <c r="E165" s="195"/>
      <c r="F165" s="199"/>
      <c r="G165" s="206"/>
      <c r="H165" s="178"/>
      <c r="I165" s="129"/>
      <c r="N165" s="129"/>
      <c r="O165" s="129"/>
      <c r="P165" s="129"/>
      <c r="Q165" s="129"/>
      <c r="R165" s="129"/>
    </row>
    <row r="166" spans="1:18" ht="15.75">
      <c r="A166" s="241"/>
      <c r="B166" s="241"/>
      <c r="C166" s="205"/>
      <c r="D166" s="195"/>
      <c r="E166" s="195"/>
      <c r="F166" s="199"/>
      <c r="G166" s="178"/>
      <c r="H166" s="178"/>
      <c r="I166" s="149"/>
      <c r="N166" s="129"/>
      <c r="O166" s="129"/>
      <c r="P166" s="129"/>
      <c r="Q166" s="129"/>
      <c r="R166" s="129"/>
    </row>
    <row r="167" spans="1:18" ht="15.75">
      <c r="A167" s="241"/>
      <c r="B167" s="241"/>
      <c r="C167" s="205"/>
      <c r="D167" s="195"/>
      <c r="E167" s="195"/>
      <c r="F167" s="199"/>
      <c r="G167" s="178"/>
      <c r="H167" s="178"/>
      <c r="I167" s="149"/>
      <c r="N167" s="129"/>
      <c r="O167" s="129"/>
      <c r="P167" s="129"/>
      <c r="Q167" s="129"/>
      <c r="R167" s="129"/>
    </row>
    <row r="168" spans="1:18" ht="18">
      <c r="A168" s="240"/>
      <c r="B168" s="240"/>
      <c r="C168" s="201"/>
      <c r="D168" s="202"/>
      <c r="E168" s="202"/>
      <c r="F168" s="196"/>
      <c r="G168" s="206"/>
      <c r="H168" s="178"/>
      <c r="I168" s="149"/>
      <c r="N168" s="129"/>
      <c r="O168" s="129"/>
      <c r="P168" s="129"/>
      <c r="Q168" s="129"/>
      <c r="R168" s="129"/>
    </row>
    <row r="169" spans="1:18" ht="18">
      <c r="A169" s="240"/>
      <c r="B169" s="240"/>
      <c r="C169" s="208"/>
      <c r="D169" s="209"/>
      <c r="E169" s="209"/>
      <c r="F169" s="196"/>
      <c r="G169" s="210"/>
      <c r="H169" s="197"/>
      <c r="I169" s="149"/>
      <c r="N169" s="129"/>
      <c r="O169" s="129"/>
      <c r="P169" s="129"/>
      <c r="Q169" s="129"/>
      <c r="R169" s="129"/>
    </row>
    <row r="170" spans="1:18" ht="15.75">
      <c r="A170" s="241"/>
      <c r="B170" s="241"/>
      <c r="C170" s="211"/>
      <c r="D170" s="212"/>
      <c r="E170" s="212"/>
      <c r="F170" s="199"/>
      <c r="G170" s="210"/>
      <c r="H170" s="197"/>
      <c r="I170" s="149"/>
      <c r="N170" s="129"/>
      <c r="O170" s="129"/>
      <c r="P170" s="129"/>
      <c r="Q170" s="129"/>
      <c r="R170" s="129"/>
    </row>
    <row r="171" spans="1:18" ht="15.75">
      <c r="A171" s="241"/>
      <c r="B171" s="241"/>
      <c r="C171" s="211"/>
      <c r="D171" s="212"/>
      <c r="E171" s="212"/>
      <c r="F171" s="199"/>
      <c r="G171" s="210"/>
      <c r="H171" s="197"/>
      <c r="I171" s="149"/>
      <c r="N171" s="129"/>
      <c r="O171" s="129"/>
      <c r="P171" s="129"/>
      <c r="Q171" s="129"/>
      <c r="R171" s="129"/>
    </row>
    <row r="172" spans="1:18" ht="15.75">
      <c r="A172" s="241"/>
      <c r="B172" s="241"/>
      <c r="C172" s="211"/>
      <c r="D172" s="212"/>
      <c r="E172" s="212"/>
      <c r="F172" s="196"/>
      <c r="G172" s="197"/>
      <c r="H172" s="197"/>
      <c r="I172" s="149"/>
      <c r="N172" s="129"/>
      <c r="O172" s="129"/>
      <c r="P172" s="129"/>
      <c r="Q172" s="129"/>
      <c r="R172" s="129"/>
    </row>
    <row r="173" spans="1:18" ht="15.75">
      <c r="A173" s="241"/>
      <c r="B173" s="241"/>
      <c r="C173" s="211"/>
      <c r="D173" s="212"/>
      <c r="E173" s="212"/>
      <c r="F173" s="196"/>
      <c r="G173" s="197"/>
      <c r="H173" s="197"/>
      <c r="I173" s="149"/>
      <c r="N173" s="129"/>
      <c r="O173" s="129"/>
      <c r="P173" s="129"/>
      <c r="Q173" s="129"/>
      <c r="R173" s="129"/>
    </row>
    <row r="174" spans="1:18" ht="12.75">
      <c r="A174" s="192"/>
      <c r="B174" s="192"/>
      <c r="C174" s="212"/>
      <c r="D174" s="212"/>
      <c r="E174" s="212"/>
      <c r="F174" s="199"/>
      <c r="G174" s="213"/>
      <c r="H174" s="204"/>
      <c r="I174" s="149"/>
      <c r="N174" s="129"/>
      <c r="O174" s="129"/>
      <c r="P174" s="129"/>
      <c r="Q174" s="129"/>
      <c r="R174" s="129"/>
    </row>
    <row r="175" spans="1:18" ht="12.75">
      <c r="A175" s="192"/>
      <c r="B175" s="170"/>
      <c r="C175" s="148"/>
      <c r="D175" s="214"/>
      <c r="E175" s="214"/>
      <c r="F175" s="196"/>
      <c r="G175" s="215"/>
      <c r="H175" s="129"/>
      <c r="I175" s="149"/>
      <c r="N175" s="129"/>
      <c r="O175" s="129"/>
      <c r="P175" s="129"/>
      <c r="Q175" s="129"/>
      <c r="R175" s="129"/>
    </row>
    <row r="176" spans="1:18" ht="12.75">
      <c r="A176" s="192"/>
      <c r="B176" s="170"/>
      <c r="C176" s="216"/>
      <c r="D176" s="195"/>
      <c r="E176" s="195"/>
      <c r="F176" s="199"/>
      <c r="G176" s="193"/>
      <c r="H176" s="204"/>
      <c r="I176" s="149"/>
      <c r="N176" s="129"/>
      <c r="O176" s="129"/>
      <c r="P176" s="129"/>
      <c r="Q176" s="129"/>
      <c r="R176" s="129"/>
    </row>
    <row r="177" spans="1:18" ht="12.75">
      <c r="A177" s="192"/>
      <c r="B177" s="192"/>
      <c r="C177" s="195"/>
      <c r="D177" s="195"/>
      <c r="E177" s="195"/>
      <c r="F177" s="199"/>
      <c r="G177" s="193"/>
      <c r="H177" s="149"/>
      <c r="I177" s="149"/>
      <c r="N177" s="129"/>
      <c r="O177" s="129"/>
      <c r="P177" s="129"/>
      <c r="Q177" s="129"/>
      <c r="R177" s="129"/>
    </row>
    <row r="178" spans="1:18" ht="12.75">
      <c r="A178" s="192"/>
      <c r="B178" s="192"/>
      <c r="C178" s="195"/>
      <c r="D178" s="195"/>
      <c r="E178" s="195"/>
      <c r="F178" s="196"/>
      <c r="G178" s="193"/>
      <c r="H178" s="149"/>
      <c r="I178" s="149"/>
      <c r="N178" s="129"/>
      <c r="O178" s="129"/>
      <c r="P178" s="129"/>
      <c r="Q178" s="129"/>
      <c r="R178" s="129"/>
    </row>
    <row r="179" spans="1:18" ht="12.75">
      <c r="A179" s="192"/>
      <c r="B179" s="192"/>
      <c r="C179" s="195"/>
      <c r="D179" s="195"/>
      <c r="E179" s="195"/>
      <c r="F179" s="196"/>
      <c r="G179" s="193"/>
      <c r="H179" s="149"/>
      <c r="I179" s="149"/>
      <c r="N179" s="129"/>
      <c r="O179" s="129"/>
      <c r="P179" s="129"/>
      <c r="Q179" s="129"/>
      <c r="R179" s="129"/>
    </row>
    <row r="180" spans="1:18" ht="12.75">
      <c r="A180" s="192"/>
      <c r="B180" s="192"/>
      <c r="C180" s="195"/>
      <c r="D180" s="195"/>
      <c r="E180" s="195"/>
      <c r="F180" s="217"/>
      <c r="G180" s="193"/>
      <c r="H180" s="149"/>
      <c r="I180" s="149"/>
      <c r="N180" s="129"/>
      <c r="O180" s="129"/>
      <c r="P180" s="129"/>
      <c r="Q180" s="129"/>
      <c r="R180" s="129"/>
    </row>
    <row r="181" spans="1:18" ht="12.75">
      <c r="A181" s="192"/>
      <c r="B181" s="192"/>
      <c r="C181" s="195"/>
      <c r="D181" s="195"/>
      <c r="E181" s="195"/>
      <c r="F181" s="195"/>
      <c r="G181" s="193"/>
      <c r="H181" s="149"/>
      <c r="I181" s="149"/>
      <c r="N181" s="129"/>
      <c r="O181" s="129"/>
      <c r="P181" s="129"/>
      <c r="Q181" s="129"/>
      <c r="R181" s="129"/>
    </row>
    <row r="182" spans="1:18" ht="12.75">
      <c r="A182" s="192"/>
      <c r="B182" s="192"/>
      <c r="C182" s="195"/>
      <c r="D182" s="195"/>
      <c r="E182" s="195"/>
      <c r="F182" s="195"/>
      <c r="G182" s="193"/>
      <c r="H182" s="149"/>
      <c r="I182" s="149"/>
      <c r="N182" s="129"/>
      <c r="O182" s="129"/>
      <c r="P182" s="129"/>
      <c r="Q182" s="129"/>
      <c r="R182" s="129"/>
    </row>
    <row r="183" spans="1:18" ht="12.75">
      <c r="A183" s="170"/>
      <c r="B183" s="170"/>
      <c r="C183" s="148"/>
      <c r="D183" s="148"/>
      <c r="E183" s="148"/>
      <c r="F183" s="148"/>
      <c r="H183" s="149"/>
      <c r="I183" s="149"/>
      <c r="N183" s="129"/>
      <c r="O183" s="129"/>
      <c r="P183" s="129"/>
      <c r="Q183" s="129"/>
      <c r="R183" s="129"/>
    </row>
    <row r="184" spans="1:18" ht="12.75">
      <c r="A184" s="170"/>
      <c r="B184" s="170"/>
      <c r="C184" s="148"/>
      <c r="D184" s="148"/>
      <c r="E184" s="148"/>
      <c r="F184" s="148"/>
      <c r="H184" s="149"/>
      <c r="I184" s="149"/>
      <c r="N184" s="129"/>
      <c r="O184" s="129"/>
      <c r="P184" s="129"/>
      <c r="Q184" s="129"/>
      <c r="R184" s="129"/>
    </row>
    <row r="185" spans="1:18" ht="12.75">
      <c r="A185" s="170"/>
      <c r="B185" s="170"/>
      <c r="C185" s="148"/>
      <c r="D185" s="148"/>
      <c r="E185" s="148"/>
      <c r="F185" s="148"/>
      <c r="H185" s="149"/>
      <c r="I185" s="149"/>
      <c r="N185" s="129"/>
      <c r="O185" s="129"/>
      <c r="P185" s="129"/>
      <c r="Q185" s="129"/>
      <c r="R185" s="129"/>
    </row>
    <row r="186" spans="1:18" ht="12.75">
      <c r="A186" s="170"/>
      <c r="B186" s="170"/>
      <c r="C186" s="148"/>
      <c r="D186" s="148"/>
      <c r="E186" s="148"/>
      <c r="F186" s="148"/>
      <c r="H186" s="149"/>
      <c r="I186" s="149"/>
      <c r="N186" s="129"/>
      <c r="O186" s="129"/>
      <c r="P186" s="129"/>
      <c r="Q186" s="129"/>
      <c r="R186" s="129"/>
    </row>
    <row r="187" spans="1:18" ht="12.75">
      <c r="A187" s="170"/>
      <c r="B187" s="170"/>
      <c r="C187" s="148"/>
      <c r="D187" s="148"/>
      <c r="E187" s="148"/>
      <c r="F187" s="148"/>
      <c r="H187" s="149"/>
      <c r="I187" s="149"/>
      <c r="N187" s="129"/>
      <c r="O187" s="129"/>
      <c r="P187" s="129"/>
      <c r="Q187" s="129"/>
      <c r="R187" s="129"/>
    </row>
    <row r="188" spans="1:18" ht="12.75">
      <c r="A188" s="170"/>
      <c r="B188" s="170"/>
      <c r="C188" s="148"/>
      <c r="D188" s="148"/>
      <c r="E188" s="148"/>
      <c r="F188" s="148"/>
      <c r="H188" s="149"/>
      <c r="I188" s="149"/>
      <c r="N188" s="129"/>
      <c r="O188" s="129"/>
      <c r="P188" s="129"/>
      <c r="Q188" s="129"/>
      <c r="R188" s="129"/>
    </row>
    <row r="189" spans="1:18" ht="12.75">
      <c r="A189" s="170"/>
      <c r="B189" s="170"/>
      <c r="C189" s="148"/>
      <c r="D189" s="148"/>
      <c r="E189" s="148"/>
      <c r="F189" s="148"/>
      <c r="H189" s="149"/>
      <c r="I189" s="149"/>
      <c r="N189" s="129"/>
      <c r="O189" s="129"/>
      <c r="P189" s="129"/>
      <c r="Q189" s="129"/>
      <c r="R189" s="129"/>
    </row>
    <row r="190" spans="1:18" ht="12.75">
      <c r="A190" s="170"/>
      <c r="B190" s="170"/>
      <c r="C190" s="148"/>
      <c r="D190" s="148"/>
      <c r="E190" s="148"/>
      <c r="F190" s="148"/>
      <c r="H190" s="149"/>
      <c r="I190" s="149"/>
      <c r="N190" s="129"/>
      <c r="O190" s="129"/>
      <c r="P190" s="129"/>
      <c r="Q190" s="129"/>
      <c r="R190" s="129"/>
    </row>
    <row r="191" spans="1:18" ht="12.75">
      <c r="A191" s="170"/>
      <c r="B191" s="170"/>
      <c r="C191" s="148"/>
      <c r="D191" s="148"/>
      <c r="E191" s="148"/>
      <c r="F191" s="148"/>
      <c r="H191" s="149"/>
      <c r="I191" s="149"/>
      <c r="N191" s="129"/>
      <c r="O191" s="129"/>
      <c r="P191" s="129"/>
      <c r="Q191" s="129"/>
      <c r="R191" s="129"/>
    </row>
    <row r="192" spans="1:18" ht="12.75">
      <c r="A192" s="170"/>
      <c r="B192" s="170"/>
      <c r="C192" s="148"/>
      <c r="D192" s="148"/>
      <c r="E192" s="148"/>
      <c r="F192" s="148"/>
      <c r="H192" s="149"/>
      <c r="I192" s="149"/>
      <c r="N192" s="129"/>
      <c r="O192" s="129"/>
      <c r="P192" s="129"/>
      <c r="Q192" s="129"/>
      <c r="R192" s="129"/>
    </row>
    <row r="193" spans="1:18" ht="12.75">
      <c r="A193" s="170"/>
      <c r="B193" s="170"/>
      <c r="C193" s="148"/>
      <c r="D193" s="148"/>
      <c r="E193" s="148"/>
      <c r="F193" s="148"/>
      <c r="H193" s="149"/>
      <c r="I193" s="149"/>
      <c r="N193" s="129"/>
      <c r="O193" s="129"/>
      <c r="P193" s="129"/>
      <c r="Q193" s="129"/>
      <c r="R193" s="129"/>
    </row>
    <row r="194" spans="1:18" ht="12.75">
      <c r="A194" s="170"/>
      <c r="B194" s="170"/>
      <c r="C194" s="148"/>
      <c r="D194" s="148"/>
      <c r="E194" s="148"/>
      <c r="F194" s="148"/>
      <c r="H194" s="149"/>
      <c r="I194" s="149"/>
      <c r="N194" s="129"/>
      <c r="O194" s="129"/>
      <c r="P194" s="129"/>
      <c r="Q194" s="129"/>
      <c r="R194" s="129"/>
    </row>
    <row r="195" spans="1:18" ht="12.75">
      <c r="A195" s="170"/>
      <c r="B195" s="170"/>
      <c r="C195" s="148"/>
      <c r="D195" s="148"/>
      <c r="E195" s="148"/>
      <c r="F195" s="148"/>
      <c r="H195" s="149"/>
      <c r="I195" s="149"/>
      <c r="N195" s="129"/>
      <c r="O195" s="129"/>
      <c r="P195" s="129"/>
      <c r="Q195" s="129"/>
      <c r="R195" s="129"/>
    </row>
    <row r="196" spans="1:18" ht="12.75">
      <c r="A196" s="170"/>
      <c r="B196" s="170"/>
      <c r="C196" s="148"/>
      <c r="D196" s="148"/>
      <c r="E196" s="148"/>
      <c r="F196" s="148"/>
      <c r="H196" s="149"/>
      <c r="I196" s="149"/>
      <c r="N196" s="129"/>
      <c r="O196" s="129"/>
      <c r="P196" s="129"/>
      <c r="Q196" s="129"/>
      <c r="R196" s="129"/>
    </row>
    <row r="197" spans="1:18" ht="12.75">
      <c r="A197" s="170"/>
      <c r="B197" s="170"/>
      <c r="C197" s="148"/>
      <c r="D197" s="148"/>
      <c r="E197" s="148"/>
      <c r="F197" s="148"/>
      <c r="H197" s="149"/>
      <c r="I197" s="149"/>
      <c r="N197" s="129"/>
      <c r="O197" s="129"/>
      <c r="P197" s="129"/>
      <c r="Q197" s="129"/>
      <c r="R197" s="129"/>
    </row>
    <row r="198" spans="1:18" ht="12.75">
      <c r="A198" s="170"/>
      <c r="B198" s="170"/>
      <c r="C198" s="148"/>
      <c r="D198" s="148"/>
      <c r="E198" s="148"/>
      <c r="F198" s="148"/>
      <c r="H198" s="149"/>
      <c r="I198" s="149"/>
      <c r="N198" s="129"/>
      <c r="O198" s="129"/>
      <c r="P198" s="129"/>
      <c r="Q198" s="129"/>
      <c r="R198" s="129"/>
    </row>
    <row r="199" spans="1:18" ht="12.75">
      <c r="A199" s="170"/>
      <c r="B199" s="170"/>
      <c r="C199" s="148"/>
      <c r="D199" s="148"/>
      <c r="E199" s="148"/>
      <c r="F199" s="148"/>
      <c r="H199" s="149"/>
      <c r="I199" s="149"/>
      <c r="N199" s="129"/>
      <c r="O199" s="129"/>
      <c r="P199" s="129"/>
      <c r="Q199" s="129"/>
      <c r="R199" s="129"/>
    </row>
    <row r="200" spans="1:18" ht="12.75">
      <c r="A200" s="170"/>
      <c r="B200" s="170"/>
      <c r="C200" s="148"/>
      <c r="D200" s="148"/>
      <c r="E200" s="148"/>
      <c r="F200" s="148"/>
      <c r="H200" s="149"/>
      <c r="I200" s="149"/>
      <c r="N200" s="129"/>
      <c r="O200" s="129"/>
      <c r="P200" s="129"/>
      <c r="Q200" s="129"/>
      <c r="R200" s="129"/>
    </row>
    <row r="201" spans="1:18" ht="12.75">
      <c r="A201" s="170"/>
      <c r="B201" s="170"/>
      <c r="C201" s="148"/>
      <c r="D201" s="148"/>
      <c r="E201" s="148"/>
      <c r="F201" s="148"/>
      <c r="H201" s="149"/>
      <c r="I201" s="149"/>
      <c r="N201" s="129"/>
      <c r="O201" s="129"/>
      <c r="P201" s="129"/>
      <c r="Q201" s="129"/>
      <c r="R201" s="129"/>
    </row>
    <row r="202" spans="1:18" ht="12.75">
      <c r="A202" s="170"/>
      <c r="B202" s="170"/>
      <c r="C202" s="148"/>
      <c r="D202" s="148"/>
      <c r="E202" s="148"/>
      <c r="F202" s="148"/>
      <c r="H202" s="149"/>
      <c r="I202" s="149"/>
      <c r="N202" s="129"/>
      <c r="O202" s="129"/>
      <c r="P202" s="129"/>
      <c r="Q202" s="129"/>
      <c r="R202" s="129"/>
    </row>
    <row r="203" spans="1:18" ht="12.75">
      <c r="A203" s="170"/>
      <c r="B203" s="170"/>
      <c r="C203" s="148"/>
      <c r="D203" s="148"/>
      <c r="E203" s="148"/>
      <c r="F203" s="148"/>
      <c r="H203" s="149"/>
      <c r="I203" s="149"/>
      <c r="N203" s="129"/>
      <c r="O203" s="129"/>
      <c r="P203" s="129"/>
      <c r="Q203" s="129"/>
      <c r="R203" s="129"/>
    </row>
    <row r="204" spans="1:18" ht="12.75">
      <c r="A204" s="170"/>
      <c r="B204" s="170"/>
      <c r="C204" s="148"/>
      <c r="D204" s="148"/>
      <c r="E204" s="148"/>
      <c r="F204" s="148"/>
      <c r="H204" s="149"/>
      <c r="I204" s="149"/>
      <c r="N204" s="129"/>
      <c r="O204" s="129"/>
      <c r="P204" s="129"/>
      <c r="Q204" s="129"/>
      <c r="R204" s="129"/>
    </row>
    <row r="205" spans="1:18" ht="12.75">
      <c r="A205" s="170"/>
      <c r="B205" s="170"/>
      <c r="H205" s="149"/>
      <c r="I205" s="149"/>
      <c r="N205" s="129"/>
      <c r="O205" s="129"/>
      <c r="P205" s="129"/>
      <c r="Q205" s="129"/>
      <c r="R205" s="129"/>
    </row>
    <row r="206" spans="1:18" ht="12.75">
      <c r="A206" s="170"/>
      <c r="B206" s="170"/>
      <c r="H206" s="149"/>
      <c r="I206" s="149"/>
      <c r="N206" s="129"/>
      <c r="O206" s="129"/>
      <c r="P206" s="129"/>
      <c r="Q206" s="129"/>
      <c r="R206" s="129"/>
    </row>
    <row r="207" spans="1:18" ht="12.75">
      <c r="A207" s="170"/>
      <c r="B207" s="170"/>
      <c r="H207" s="149"/>
      <c r="I207" s="149"/>
      <c r="N207" s="129"/>
      <c r="O207" s="129"/>
      <c r="P207" s="129"/>
      <c r="Q207" s="129"/>
      <c r="R207" s="129"/>
    </row>
    <row r="208" spans="1:18" ht="12.75">
      <c r="A208" s="170"/>
      <c r="B208" s="170"/>
      <c r="H208" s="149"/>
      <c r="I208" s="149"/>
      <c r="N208" s="129"/>
      <c r="O208" s="129"/>
      <c r="P208" s="129"/>
      <c r="Q208" s="129"/>
      <c r="R208" s="129"/>
    </row>
    <row r="209" spans="1:18" ht="12.75">
      <c r="A209" s="170"/>
      <c r="B209" s="170"/>
      <c r="H209" s="149"/>
      <c r="I209" s="149"/>
      <c r="N209" s="129"/>
      <c r="O209" s="129"/>
      <c r="P209" s="129"/>
      <c r="Q209" s="129"/>
      <c r="R209" s="129"/>
    </row>
    <row r="210" spans="1:18" ht="12.75">
      <c r="A210" s="170"/>
      <c r="B210" s="170"/>
      <c r="H210" s="149"/>
      <c r="I210" s="149"/>
      <c r="N210" s="129"/>
      <c r="O210" s="129"/>
      <c r="P210" s="129"/>
      <c r="Q210" s="129"/>
      <c r="R210" s="129"/>
    </row>
    <row r="211" spans="1:18" ht="12.75">
      <c r="A211" s="170"/>
      <c r="B211" s="170"/>
      <c r="H211" s="149"/>
      <c r="I211" s="149"/>
      <c r="N211" s="129"/>
      <c r="O211" s="129"/>
      <c r="P211" s="129"/>
      <c r="Q211" s="129"/>
      <c r="R211" s="129"/>
    </row>
    <row r="212" spans="1:18" ht="12.75">
      <c r="A212" s="170"/>
      <c r="B212" s="170"/>
      <c r="H212" s="149"/>
      <c r="I212" s="149"/>
      <c r="N212" s="129"/>
      <c r="O212" s="129"/>
      <c r="P212" s="129"/>
      <c r="Q212" s="129"/>
      <c r="R212" s="129"/>
    </row>
    <row r="213" spans="1:18" ht="12.75">
      <c r="A213" s="170"/>
      <c r="B213" s="170"/>
      <c r="H213" s="149"/>
      <c r="I213" s="149"/>
      <c r="N213" s="129"/>
      <c r="O213" s="129"/>
      <c r="P213" s="129"/>
      <c r="Q213" s="129"/>
      <c r="R213" s="129"/>
    </row>
    <row r="214" spans="1:18" ht="12.75">
      <c r="A214" s="170"/>
      <c r="B214" s="170"/>
      <c r="H214" s="149"/>
      <c r="I214" s="149"/>
      <c r="N214" s="129"/>
      <c r="O214" s="129"/>
      <c r="P214" s="129"/>
      <c r="Q214" s="129"/>
      <c r="R214" s="129"/>
    </row>
    <row r="215" spans="1:18" ht="12.75">
      <c r="A215" s="170"/>
      <c r="B215" s="170"/>
      <c r="H215" s="149"/>
      <c r="I215" s="149"/>
      <c r="N215" s="129"/>
      <c r="O215" s="129"/>
      <c r="P215" s="129"/>
      <c r="Q215" s="129"/>
      <c r="R215" s="129"/>
    </row>
    <row r="216" spans="1:18" ht="12.75">
      <c r="A216" s="170"/>
      <c r="B216" s="170"/>
      <c r="H216" s="149"/>
      <c r="I216" s="149"/>
      <c r="N216" s="129"/>
      <c r="O216" s="129"/>
      <c r="P216" s="129"/>
      <c r="Q216" s="129"/>
      <c r="R216" s="129"/>
    </row>
    <row r="217" spans="1:18" ht="12.75">
      <c r="A217" s="170"/>
      <c r="B217" s="170"/>
      <c r="H217" s="149"/>
      <c r="I217" s="149"/>
      <c r="N217" s="129"/>
      <c r="O217" s="129"/>
      <c r="P217" s="129"/>
      <c r="Q217" s="129"/>
      <c r="R217" s="129"/>
    </row>
    <row r="218" spans="1:18" ht="12.75">
      <c r="A218" s="170"/>
      <c r="B218" s="170"/>
      <c r="H218" s="149"/>
      <c r="I218" s="149"/>
      <c r="N218" s="129"/>
      <c r="O218" s="129"/>
      <c r="P218" s="129"/>
      <c r="Q218" s="129"/>
      <c r="R218" s="129"/>
    </row>
    <row r="219" spans="1:18" ht="12.75">
      <c r="A219" s="170"/>
      <c r="B219" s="170"/>
      <c r="H219" s="149"/>
      <c r="I219" s="149"/>
      <c r="N219" s="129"/>
      <c r="O219" s="129"/>
      <c r="P219" s="129"/>
      <c r="Q219" s="129"/>
      <c r="R219" s="129"/>
    </row>
    <row r="220" spans="1:18" ht="12.75">
      <c r="A220" s="170"/>
      <c r="B220" s="170"/>
      <c r="H220" s="149"/>
      <c r="I220" s="149"/>
      <c r="N220" s="129"/>
      <c r="O220" s="129"/>
      <c r="P220" s="129"/>
      <c r="Q220" s="129"/>
      <c r="R220" s="129"/>
    </row>
    <row r="221" spans="1:18" ht="12.75">
      <c r="A221" s="170"/>
      <c r="B221" s="170"/>
      <c r="H221" s="149"/>
      <c r="I221" s="149"/>
      <c r="N221" s="129"/>
      <c r="O221" s="129"/>
      <c r="P221" s="129"/>
      <c r="Q221" s="129"/>
      <c r="R221" s="129"/>
    </row>
    <row r="222" spans="1:18" ht="12.75">
      <c r="A222" s="170"/>
      <c r="B222" s="170"/>
      <c r="H222" s="149"/>
      <c r="I222" s="149"/>
      <c r="N222" s="129"/>
      <c r="O222" s="129"/>
      <c r="P222" s="129"/>
      <c r="Q222" s="129"/>
      <c r="R222" s="129"/>
    </row>
    <row r="223" spans="1:18" ht="12.75">
      <c r="A223" s="170"/>
      <c r="B223" s="170"/>
      <c r="H223" s="149"/>
      <c r="I223" s="149"/>
      <c r="N223" s="129"/>
      <c r="O223" s="129"/>
      <c r="P223" s="129"/>
      <c r="Q223" s="129"/>
      <c r="R223" s="129"/>
    </row>
    <row r="224" spans="1:18" ht="12.75">
      <c r="A224" s="170"/>
      <c r="B224" s="170"/>
      <c r="H224" s="149"/>
      <c r="I224" s="149"/>
      <c r="N224" s="129"/>
      <c r="O224" s="129"/>
      <c r="P224" s="129"/>
      <c r="Q224" s="129"/>
      <c r="R224" s="129"/>
    </row>
    <row r="225" spans="1:18" ht="12.75">
      <c r="A225" s="170"/>
      <c r="B225" s="170"/>
      <c r="H225" s="149"/>
      <c r="I225" s="149"/>
      <c r="N225" s="129"/>
      <c r="O225" s="129"/>
      <c r="P225" s="129"/>
      <c r="Q225" s="129"/>
      <c r="R225" s="129"/>
    </row>
    <row r="226" spans="1:18" ht="12.75">
      <c r="A226" s="170"/>
      <c r="B226" s="170"/>
      <c r="H226" s="149"/>
      <c r="I226" s="149"/>
      <c r="N226" s="129"/>
      <c r="O226" s="129"/>
      <c r="P226" s="129"/>
      <c r="Q226" s="129"/>
      <c r="R226" s="129"/>
    </row>
    <row r="227" spans="1:18" ht="12.75">
      <c r="A227" s="170"/>
      <c r="B227" s="170"/>
      <c r="H227" s="149"/>
      <c r="I227" s="149"/>
      <c r="N227" s="129"/>
      <c r="O227" s="129"/>
      <c r="P227" s="129"/>
      <c r="Q227" s="129"/>
      <c r="R227" s="129"/>
    </row>
    <row r="228" spans="1:18" ht="12.75">
      <c r="A228" s="170"/>
      <c r="B228" s="170"/>
      <c r="H228" s="149"/>
      <c r="I228" s="149"/>
      <c r="N228" s="129"/>
      <c r="O228" s="129"/>
      <c r="P228" s="129"/>
      <c r="Q228" s="129"/>
      <c r="R228" s="129"/>
    </row>
    <row r="229" spans="1:18" ht="12.75">
      <c r="A229" s="170"/>
      <c r="B229" s="170"/>
      <c r="H229" s="149"/>
      <c r="I229" s="149"/>
      <c r="N229" s="129"/>
      <c r="O229" s="129"/>
      <c r="P229" s="129"/>
      <c r="Q229" s="129"/>
      <c r="R229" s="129"/>
    </row>
    <row r="230" spans="1:18" ht="12.75">
      <c r="A230" s="170"/>
      <c r="B230" s="170"/>
      <c r="H230" s="149"/>
      <c r="I230" s="149"/>
      <c r="N230" s="129"/>
      <c r="O230" s="129"/>
      <c r="P230" s="129"/>
      <c r="Q230" s="129"/>
      <c r="R230" s="129"/>
    </row>
    <row r="231" spans="1:18" ht="12.75">
      <c r="A231" s="170"/>
      <c r="B231" s="170"/>
      <c r="H231" s="149"/>
      <c r="I231" s="149"/>
      <c r="N231" s="129"/>
      <c r="O231" s="129"/>
      <c r="P231" s="129"/>
      <c r="Q231" s="129"/>
      <c r="R231" s="129"/>
    </row>
    <row r="232" spans="1:18" ht="12.75">
      <c r="A232" s="170"/>
      <c r="B232" s="170"/>
      <c r="H232" s="149"/>
      <c r="I232" s="149"/>
      <c r="N232" s="129"/>
      <c r="O232" s="129"/>
      <c r="P232" s="129"/>
      <c r="Q232" s="129"/>
      <c r="R232" s="129"/>
    </row>
    <row r="233" spans="1:18" ht="12.75">
      <c r="A233" s="170"/>
      <c r="B233" s="170"/>
      <c r="H233" s="149"/>
      <c r="I233" s="149"/>
      <c r="N233" s="129"/>
      <c r="O233" s="129"/>
      <c r="P233" s="129"/>
      <c r="Q233" s="129"/>
      <c r="R233" s="129"/>
    </row>
    <row r="234" spans="1:18" ht="12.75">
      <c r="A234" s="170"/>
      <c r="B234" s="170"/>
      <c r="H234" s="149"/>
      <c r="I234" s="149"/>
      <c r="N234" s="129"/>
      <c r="O234" s="129"/>
      <c r="P234" s="129"/>
      <c r="Q234" s="129"/>
      <c r="R234" s="129"/>
    </row>
    <row r="235" spans="1:18" ht="12.75">
      <c r="A235" s="170"/>
      <c r="B235" s="170"/>
      <c r="H235" s="149"/>
      <c r="I235" s="149"/>
      <c r="N235" s="129"/>
      <c r="O235" s="129"/>
      <c r="P235" s="129"/>
      <c r="Q235" s="129"/>
      <c r="R235" s="129"/>
    </row>
    <row r="236" spans="1:18" ht="12.75">
      <c r="A236" s="170"/>
      <c r="B236" s="170"/>
      <c r="H236" s="149"/>
      <c r="I236" s="149"/>
      <c r="N236" s="129"/>
      <c r="O236" s="129"/>
      <c r="P236" s="129"/>
      <c r="Q236" s="129"/>
      <c r="R236" s="129"/>
    </row>
    <row r="237" spans="1:18" ht="12.75">
      <c r="A237" s="170"/>
      <c r="B237" s="170"/>
      <c r="H237" s="149"/>
      <c r="I237" s="149"/>
      <c r="N237" s="129"/>
      <c r="O237" s="129"/>
      <c r="P237" s="129"/>
      <c r="Q237" s="129"/>
      <c r="R237" s="129"/>
    </row>
    <row r="238" spans="1:18" ht="12.75">
      <c r="A238" s="170"/>
      <c r="B238" s="170"/>
      <c r="H238" s="149"/>
      <c r="I238" s="149"/>
      <c r="N238" s="129"/>
      <c r="O238" s="129"/>
      <c r="P238" s="129"/>
      <c r="Q238" s="129"/>
      <c r="R238" s="129"/>
    </row>
    <row r="239" spans="1:18" ht="12.75">
      <c r="A239" s="170"/>
      <c r="B239" s="170"/>
      <c r="H239" s="149"/>
      <c r="I239" s="149"/>
      <c r="N239" s="129"/>
      <c r="O239" s="129"/>
      <c r="P239" s="129"/>
      <c r="Q239" s="129"/>
      <c r="R239" s="129"/>
    </row>
    <row r="240" spans="1:18" ht="12.75">
      <c r="A240" s="170"/>
      <c r="B240" s="170"/>
      <c r="H240" s="149"/>
      <c r="I240" s="149"/>
      <c r="N240" s="129"/>
      <c r="O240" s="129"/>
      <c r="P240" s="129"/>
      <c r="Q240" s="129"/>
      <c r="R240" s="129"/>
    </row>
    <row r="241" spans="1:18" ht="12.75">
      <c r="A241" s="170"/>
      <c r="B241" s="170"/>
      <c r="H241" s="149"/>
      <c r="I241" s="149"/>
      <c r="N241" s="129"/>
      <c r="O241" s="129"/>
      <c r="P241" s="129"/>
      <c r="Q241" s="129"/>
      <c r="R241" s="129"/>
    </row>
    <row r="242" spans="8:18" ht="12.75">
      <c r="H242" s="149"/>
      <c r="I242" s="149"/>
      <c r="N242" s="129"/>
      <c r="O242" s="129"/>
      <c r="P242" s="129"/>
      <c r="Q242" s="129"/>
      <c r="R242" s="129"/>
    </row>
    <row r="243" spans="8:18" ht="12.75">
      <c r="H243" s="149"/>
      <c r="I243" s="149"/>
      <c r="N243" s="129"/>
      <c r="O243" s="129"/>
      <c r="P243" s="129"/>
      <c r="Q243" s="129"/>
      <c r="R243" s="129"/>
    </row>
    <row r="244" spans="8:18" ht="12.75">
      <c r="H244" s="149"/>
      <c r="I244" s="149"/>
      <c r="N244" s="129"/>
      <c r="O244" s="129"/>
      <c r="P244" s="129"/>
      <c r="Q244" s="129"/>
      <c r="R244" s="129"/>
    </row>
    <row r="245" spans="8:18" ht="12.75">
      <c r="H245" s="149"/>
      <c r="I245" s="149"/>
      <c r="N245" s="129"/>
      <c r="O245" s="129"/>
      <c r="P245" s="129"/>
      <c r="Q245" s="129"/>
      <c r="R245" s="129"/>
    </row>
    <row r="246" spans="8:18" ht="12.75">
      <c r="H246" s="149"/>
      <c r="I246" s="149"/>
      <c r="N246" s="129"/>
      <c r="O246" s="129"/>
      <c r="P246" s="129"/>
      <c r="Q246" s="129"/>
      <c r="R246" s="129"/>
    </row>
    <row r="247" spans="8:18" ht="12.75">
      <c r="H247" s="149"/>
      <c r="I247" s="149"/>
      <c r="N247" s="129"/>
      <c r="O247" s="129"/>
      <c r="P247" s="129"/>
      <c r="Q247" s="129"/>
      <c r="R247" s="129"/>
    </row>
    <row r="248" spans="8:18" ht="12.75">
      <c r="H248" s="149"/>
      <c r="I248" s="149"/>
      <c r="N248" s="129"/>
      <c r="O248" s="129"/>
      <c r="P248" s="129"/>
      <c r="Q248" s="129"/>
      <c r="R248" s="129"/>
    </row>
    <row r="249" spans="8:18" ht="12.75">
      <c r="H249" s="149"/>
      <c r="I249" s="149"/>
      <c r="N249" s="129"/>
      <c r="O249" s="129"/>
      <c r="P249" s="129"/>
      <c r="Q249" s="129"/>
      <c r="R249" s="129"/>
    </row>
    <row r="250" spans="8:18" ht="12.75">
      <c r="H250" s="149"/>
      <c r="I250" s="149"/>
      <c r="N250" s="129"/>
      <c r="O250" s="129"/>
      <c r="P250" s="129"/>
      <c r="Q250" s="129"/>
      <c r="R250" s="129"/>
    </row>
    <row r="251" spans="8:18" ht="12.75">
      <c r="H251" s="149"/>
      <c r="I251" s="149"/>
      <c r="N251" s="129"/>
      <c r="O251" s="129"/>
      <c r="P251" s="129"/>
      <c r="Q251" s="129"/>
      <c r="R251" s="129"/>
    </row>
    <row r="252" spans="8:18" ht="12.75">
      <c r="H252" s="149"/>
      <c r="I252" s="149"/>
      <c r="N252" s="129"/>
      <c r="O252" s="129"/>
      <c r="P252" s="129"/>
      <c r="Q252" s="129"/>
      <c r="R252" s="129"/>
    </row>
    <row r="253" spans="8:18" ht="12.75">
      <c r="H253" s="149"/>
      <c r="I253" s="149"/>
      <c r="N253" s="129"/>
      <c r="O253" s="129"/>
      <c r="P253" s="129"/>
      <c r="Q253" s="129"/>
      <c r="R253" s="129"/>
    </row>
    <row r="254" spans="8:18" ht="12.75">
      <c r="H254" s="149"/>
      <c r="I254" s="149"/>
      <c r="N254" s="129"/>
      <c r="O254" s="129"/>
      <c r="P254" s="129"/>
      <c r="Q254" s="129"/>
      <c r="R254" s="129"/>
    </row>
    <row r="255" spans="8:18" ht="12.75">
      <c r="H255" s="149"/>
      <c r="I255" s="149"/>
      <c r="N255" s="129"/>
      <c r="O255" s="129"/>
      <c r="P255" s="129"/>
      <c r="Q255" s="129"/>
      <c r="R255" s="129"/>
    </row>
    <row r="256" spans="8:18" ht="12.75">
      <c r="H256" s="149"/>
      <c r="I256" s="149"/>
      <c r="N256" s="129"/>
      <c r="O256" s="129"/>
      <c r="P256" s="129"/>
      <c r="Q256" s="129"/>
      <c r="R256" s="129"/>
    </row>
    <row r="257" spans="8:9" ht="12.75">
      <c r="H257" s="149"/>
      <c r="I257" s="149"/>
    </row>
    <row r="258" spans="8:9" ht="12.75">
      <c r="H258" s="149"/>
      <c r="I258" s="149"/>
    </row>
    <row r="259" spans="8:9" ht="12.75">
      <c r="H259" s="149"/>
      <c r="I259" s="149"/>
    </row>
    <row r="260" spans="8:9" ht="12.75">
      <c r="H260" s="149"/>
      <c r="I260" s="149"/>
    </row>
    <row r="261" spans="8:9" ht="12.75">
      <c r="H261" s="149"/>
      <c r="I261" s="149"/>
    </row>
    <row r="262" spans="8:9" ht="12.75">
      <c r="H262" s="149"/>
      <c r="I262" s="149"/>
    </row>
    <row r="263" spans="8:9" ht="12.75">
      <c r="H263" s="149"/>
      <c r="I263" s="149"/>
    </row>
    <row r="264" spans="8:9" ht="12.75">
      <c r="H264" s="149"/>
      <c r="I264" s="149"/>
    </row>
    <row r="265" spans="8:9" ht="12.75">
      <c r="H265" s="149"/>
      <c r="I265" s="149"/>
    </row>
    <row r="266" spans="8:9" ht="12.75">
      <c r="H266" s="149"/>
      <c r="I266" s="149"/>
    </row>
    <row r="267" spans="8:9" ht="12.75">
      <c r="H267" s="149"/>
      <c r="I267" s="149"/>
    </row>
    <row r="268" spans="8:9" ht="12.75">
      <c r="H268" s="149"/>
      <c r="I268" s="149"/>
    </row>
    <row r="269" spans="8:9" ht="12.75">
      <c r="H269" s="149"/>
      <c r="I269" s="149"/>
    </row>
    <row r="270" spans="8:9" ht="12.75">
      <c r="H270" s="149"/>
      <c r="I270" s="149"/>
    </row>
    <row r="271" spans="8:9" ht="12.75">
      <c r="H271" s="149"/>
      <c r="I271" s="149"/>
    </row>
    <row r="272" spans="8:9" ht="12.75">
      <c r="H272" s="149"/>
      <c r="I272" s="149"/>
    </row>
    <row r="273" spans="8:9" ht="12.75">
      <c r="H273" s="149"/>
      <c r="I273" s="149"/>
    </row>
    <row r="274" spans="8:9" ht="12.75">
      <c r="H274" s="149"/>
      <c r="I274" s="149"/>
    </row>
    <row r="275" spans="8:9" ht="12.75">
      <c r="H275" s="149"/>
      <c r="I275" s="149"/>
    </row>
    <row r="276" spans="8:9" ht="12.75">
      <c r="H276" s="149"/>
      <c r="I276" s="149"/>
    </row>
    <row r="277" spans="8:9" ht="12.75">
      <c r="H277" s="149"/>
      <c r="I277" s="149"/>
    </row>
    <row r="278" spans="8:9" ht="12.75">
      <c r="H278" s="149"/>
      <c r="I278" s="149"/>
    </row>
    <row r="279" spans="8:9" ht="12.75">
      <c r="H279" s="149"/>
      <c r="I279" s="149"/>
    </row>
    <row r="280" spans="8:9" ht="12.75">
      <c r="H280" s="149"/>
      <c r="I280" s="149"/>
    </row>
    <row r="281" spans="8:9" ht="12.75">
      <c r="H281" s="149"/>
      <c r="I281" s="149"/>
    </row>
    <row r="282" spans="8:9" ht="12.75">
      <c r="H282" s="149"/>
      <c r="I282" s="149"/>
    </row>
    <row r="283" spans="8:9" ht="12.75">
      <c r="H283" s="149"/>
      <c r="I283" s="149"/>
    </row>
    <row r="284" spans="8:9" ht="12.75">
      <c r="H284" s="149"/>
      <c r="I284" s="149"/>
    </row>
    <row r="285" spans="8:9" ht="12.75">
      <c r="H285" s="149"/>
      <c r="I285" s="149"/>
    </row>
    <row r="286" spans="8:9" ht="12.75">
      <c r="H286" s="149"/>
      <c r="I286" s="149"/>
    </row>
    <row r="287" spans="8:9" ht="12.75">
      <c r="H287" s="149"/>
      <c r="I287" s="149"/>
    </row>
    <row r="288" spans="8:9" ht="12.75">
      <c r="H288" s="149"/>
      <c r="I288" s="149"/>
    </row>
    <row r="289" spans="8:9" ht="12.75">
      <c r="H289" s="149"/>
      <c r="I289" s="149"/>
    </row>
    <row r="290" spans="8:9" ht="12.75">
      <c r="H290" s="149"/>
      <c r="I290" s="149"/>
    </row>
    <row r="291" spans="8:9" ht="12.75">
      <c r="H291" s="149"/>
      <c r="I291" s="149"/>
    </row>
    <row r="292" spans="8:9" ht="12.75">
      <c r="H292" s="149"/>
      <c r="I292" s="149"/>
    </row>
    <row r="293" spans="8:9" ht="12.75">
      <c r="H293" s="149"/>
      <c r="I293" s="149"/>
    </row>
    <row r="294" spans="8:9" ht="12.75">
      <c r="H294" s="149"/>
      <c r="I294" s="149"/>
    </row>
    <row r="295" spans="8:9" ht="12.75">
      <c r="H295" s="149"/>
      <c r="I295" s="149"/>
    </row>
    <row r="296" spans="8:9" ht="12.75">
      <c r="H296" s="149"/>
      <c r="I296" s="149"/>
    </row>
    <row r="297" spans="8:9" ht="12.75">
      <c r="H297" s="149"/>
      <c r="I297" s="149"/>
    </row>
    <row r="298" spans="8:9" ht="12.75">
      <c r="H298" s="149"/>
      <c r="I298" s="149"/>
    </row>
    <row r="299" spans="8:9" ht="12.75">
      <c r="H299" s="149"/>
      <c r="I299" s="149"/>
    </row>
    <row r="300" spans="8:9" ht="12.75">
      <c r="H300" s="149"/>
      <c r="I300" s="149"/>
    </row>
    <row r="301" spans="8:9" ht="12.75">
      <c r="H301" s="149"/>
      <c r="I301" s="149"/>
    </row>
    <row r="302" spans="8:9" ht="12.75">
      <c r="H302" s="149"/>
      <c r="I302" s="149"/>
    </row>
    <row r="303" spans="8:9" ht="12.75">
      <c r="H303" s="149"/>
      <c r="I303" s="149"/>
    </row>
    <row r="304" spans="8:9" ht="12.75">
      <c r="H304" s="149"/>
      <c r="I304" s="149"/>
    </row>
    <row r="305" spans="8:9" ht="12.75">
      <c r="H305" s="149"/>
      <c r="I305" s="149"/>
    </row>
    <row r="306" spans="8:9" ht="12.75">
      <c r="H306" s="149"/>
      <c r="I306" s="149"/>
    </row>
    <row r="307" spans="8:9" ht="12.75">
      <c r="H307" s="149"/>
      <c r="I307" s="149"/>
    </row>
    <row r="308" spans="8:9" ht="12.75">
      <c r="H308" s="149"/>
      <c r="I308" s="149"/>
    </row>
    <row r="309" spans="8:9" ht="12.75">
      <c r="H309" s="149"/>
      <c r="I309" s="149"/>
    </row>
    <row r="310" spans="8:9" ht="12.75">
      <c r="H310" s="149"/>
      <c r="I310" s="149"/>
    </row>
    <row r="311" spans="8:9" ht="12.75">
      <c r="H311" s="149"/>
      <c r="I311" s="149"/>
    </row>
    <row r="312" spans="8:9" ht="12.75">
      <c r="H312" s="149"/>
      <c r="I312" s="149"/>
    </row>
    <row r="313" spans="8:9" ht="12.75">
      <c r="H313" s="149"/>
      <c r="I313" s="149"/>
    </row>
    <row r="314" spans="8:9" ht="12.75">
      <c r="H314" s="149"/>
      <c r="I314" s="149"/>
    </row>
    <row r="315" spans="8:9" ht="12.75">
      <c r="H315" s="149"/>
      <c r="I315" s="149"/>
    </row>
    <row r="316" spans="8:9" ht="12.75">
      <c r="H316" s="149"/>
      <c r="I316" s="149"/>
    </row>
    <row r="317" spans="8:9" ht="12.75">
      <c r="H317" s="149"/>
      <c r="I317" s="149"/>
    </row>
    <row r="318" spans="8:9" ht="12.75">
      <c r="H318" s="149"/>
      <c r="I318" s="149"/>
    </row>
    <row r="319" spans="8:9" ht="12.75">
      <c r="H319" s="149"/>
      <c r="I319" s="149"/>
    </row>
    <row r="320" spans="8:9" ht="12.75">
      <c r="H320" s="149"/>
      <c r="I320" s="149"/>
    </row>
    <row r="321" spans="8:9" ht="12.75">
      <c r="H321" s="149"/>
      <c r="I321" s="149"/>
    </row>
    <row r="322" spans="8:9" ht="12.75">
      <c r="H322" s="149"/>
      <c r="I322" s="149"/>
    </row>
    <row r="323" spans="8:9" ht="12.75">
      <c r="H323" s="149"/>
      <c r="I323" s="149"/>
    </row>
    <row r="324" spans="8:9" ht="12.75">
      <c r="H324" s="149"/>
      <c r="I324" s="149"/>
    </row>
    <row r="325" spans="8:9" ht="12.75">
      <c r="H325" s="149"/>
      <c r="I325" s="149"/>
    </row>
    <row r="326" spans="8:9" ht="12.75">
      <c r="H326" s="149"/>
      <c r="I326" s="149"/>
    </row>
    <row r="327" spans="8:9" ht="12.75">
      <c r="H327" s="149"/>
      <c r="I327" s="149"/>
    </row>
    <row r="328" spans="8:9" ht="12.75">
      <c r="H328" s="149"/>
      <c r="I328" s="149"/>
    </row>
    <row r="329" spans="8:9" ht="12.75">
      <c r="H329" s="149"/>
      <c r="I329" s="149"/>
    </row>
    <row r="330" spans="8:9" ht="12.75">
      <c r="H330" s="149"/>
      <c r="I330" s="149"/>
    </row>
    <row r="331" spans="8:9" ht="12.75">
      <c r="H331" s="149"/>
      <c r="I331" s="149"/>
    </row>
    <row r="332" spans="8:9" ht="12.75">
      <c r="H332" s="149"/>
      <c r="I332" s="149"/>
    </row>
    <row r="333" spans="8:9" ht="12.75">
      <c r="H333" s="149"/>
      <c r="I333" s="149"/>
    </row>
    <row r="334" spans="8:9" ht="12.75">
      <c r="H334" s="149"/>
      <c r="I334" s="149"/>
    </row>
    <row r="335" spans="8:9" ht="12.75">
      <c r="H335" s="149"/>
      <c r="I335" s="149"/>
    </row>
    <row r="336" spans="8:9" ht="12.75">
      <c r="H336" s="149"/>
      <c r="I336" s="149"/>
    </row>
    <row r="337" spans="8:9" ht="12.75">
      <c r="H337" s="149"/>
      <c r="I337" s="149"/>
    </row>
    <row r="338" spans="8:9" ht="12.75">
      <c r="H338" s="149"/>
      <c r="I338" s="149"/>
    </row>
    <row r="339" spans="8:9" ht="12.75">
      <c r="H339" s="149"/>
      <c r="I339" s="149"/>
    </row>
    <row r="340" spans="8:9" ht="12.75">
      <c r="H340" s="149"/>
      <c r="I340" s="149"/>
    </row>
    <row r="341" spans="8:9" ht="12.75">
      <c r="H341" s="149"/>
      <c r="I341" s="149"/>
    </row>
    <row r="342" spans="8:9" ht="12.75">
      <c r="H342" s="149"/>
      <c r="I342" s="149"/>
    </row>
    <row r="343" spans="8:9" ht="12.75">
      <c r="H343" s="149"/>
      <c r="I343" s="149"/>
    </row>
    <row r="344" spans="8:9" ht="12.75">
      <c r="H344" s="149"/>
      <c r="I344" s="149"/>
    </row>
    <row r="345" spans="8:9" ht="12.75">
      <c r="H345" s="149"/>
      <c r="I345" s="149"/>
    </row>
    <row r="346" spans="8:9" ht="12.75">
      <c r="H346" s="149"/>
      <c r="I346" s="149"/>
    </row>
    <row r="347" spans="8:9" ht="12.75">
      <c r="H347" s="149"/>
      <c r="I347" s="149"/>
    </row>
    <row r="348" spans="8:9" ht="12.75">
      <c r="H348" s="149"/>
      <c r="I348" s="149"/>
    </row>
    <row r="349" spans="8:9" ht="12.75">
      <c r="H349" s="149"/>
      <c r="I349" s="149"/>
    </row>
    <row r="350" spans="8:9" ht="12.75">
      <c r="H350" s="149"/>
      <c r="I350" s="149"/>
    </row>
    <row r="351" spans="8:9" ht="12.75">
      <c r="H351" s="149"/>
      <c r="I351" s="149"/>
    </row>
    <row r="352" spans="8:9" ht="12.75">
      <c r="H352" s="149"/>
      <c r="I352" s="149"/>
    </row>
    <row r="353" spans="8:9" ht="12.75">
      <c r="H353" s="149"/>
      <c r="I353" s="149"/>
    </row>
    <row r="354" spans="8:9" ht="12.75">
      <c r="H354" s="149"/>
      <c r="I354" s="149"/>
    </row>
    <row r="355" spans="8:9" ht="12.75">
      <c r="H355" s="149"/>
      <c r="I355" s="149"/>
    </row>
    <row r="356" spans="8:9" ht="12.75">
      <c r="H356" s="149"/>
      <c r="I356" s="149"/>
    </row>
    <row r="357" spans="8:9" ht="12.75">
      <c r="H357" s="149"/>
      <c r="I357" s="149"/>
    </row>
    <row r="358" spans="8:9" ht="12.75">
      <c r="H358" s="149"/>
      <c r="I358" s="149"/>
    </row>
    <row r="359" spans="8:9" ht="12.75">
      <c r="H359" s="149"/>
      <c r="I359" s="149"/>
    </row>
    <row r="360" spans="8:9" ht="12.75">
      <c r="H360" s="149"/>
      <c r="I360" s="149"/>
    </row>
    <row r="361" spans="8:9" ht="12.75">
      <c r="H361" s="149"/>
      <c r="I361" s="149"/>
    </row>
    <row r="362" spans="8:9" ht="12.75">
      <c r="H362" s="149"/>
      <c r="I362" s="149"/>
    </row>
    <row r="363" spans="8:9" ht="12.75">
      <c r="H363" s="149"/>
      <c r="I363" s="149"/>
    </row>
    <row r="364" spans="8:9" ht="12.75">
      <c r="H364" s="149"/>
      <c r="I364" s="149"/>
    </row>
    <row r="365" spans="8:9" ht="12.75">
      <c r="H365" s="149"/>
      <c r="I365" s="149"/>
    </row>
    <row r="366" spans="8:9" ht="12.75">
      <c r="H366" s="149"/>
      <c r="I366" s="149"/>
    </row>
    <row r="367" spans="8:9" ht="12.75">
      <c r="H367" s="149"/>
      <c r="I367" s="149"/>
    </row>
    <row r="368" spans="8:9" ht="12.75">
      <c r="H368" s="149"/>
      <c r="I368" s="149"/>
    </row>
    <row r="369" spans="8:9" ht="12.75">
      <c r="H369" s="149"/>
      <c r="I369" s="149"/>
    </row>
    <row r="370" spans="8:9" ht="12.75">
      <c r="H370" s="149"/>
      <c r="I370" s="149"/>
    </row>
    <row r="371" spans="8:9" ht="12.75">
      <c r="H371" s="149"/>
      <c r="I371" s="149"/>
    </row>
    <row r="372" spans="8:9" ht="12.75">
      <c r="H372" s="149"/>
      <c r="I372" s="149"/>
    </row>
    <row r="373" spans="8:9" ht="12.75">
      <c r="H373" s="149"/>
      <c r="I373" s="149"/>
    </row>
    <row r="374" spans="8:9" ht="12.75">
      <c r="H374" s="149"/>
      <c r="I374" s="149"/>
    </row>
    <row r="375" spans="8:9" ht="12.75">
      <c r="H375" s="149"/>
      <c r="I375" s="149"/>
    </row>
    <row r="376" spans="8:9" ht="12.75">
      <c r="H376" s="149"/>
      <c r="I376" s="149"/>
    </row>
    <row r="377" spans="8:9" ht="12.75">
      <c r="H377" s="149"/>
      <c r="I377" s="149"/>
    </row>
    <row r="378" spans="8:9" ht="12.75">
      <c r="H378" s="149"/>
      <c r="I378" s="149"/>
    </row>
    <row r="379" spans="8:9" ht="12.75">
      <c r="H379" s="149"/>
      <c r="I379" s="149"/>
    </row>
    <row r="380" spans="8:9" ht="12.75">
      <c r="H380" s="149"/>
      <c r="I380" s="149"/>
    </row>
    <row r="381" spans="8:9" ht="12.75">
      <c r="H381" s="149"/>
      <c r="I381" s="149"/>
    </row>
    <row r="382" spans="8:9" ht="12.75">
      <c r="H382" s="149"/>
      <c r="I382" s="149"/>
    </row>
    <row r="383" spans="8:9" ht="12.75">
      <c r="H383" s="149"/>
      <c r="I383" s="149"/>
    </row>
    <row r="384" spans="8:9" ht="12.75">
      <c r="H384" s="149"/>
      <c r="I384" s="149"/>
    </row>
    <row r="385" spans="8:9" ht="12.75">
      <c r="H385" s="149"/>
      <c r="I385" s="149"/>
    </row>
    <row r="386" spans="8:9" ht="12.75">
      <c r="H386" s="149"/>
      <c r="I386" s="149"/>
    </row>
    <row r="387" spans="8:9" ht="12.75">
      <c r="H387" s="149"/>
      <c r="I387" s="149"/>
    </row>
    <row r="388" spans="8:9" ht="12.75">
      <c r="H388" s="149"/>
      <c r="I388" s="149"/>
    </row>
    <row r="389" spans="8:9" ht="12.75">
      <c r="H389" s="149"/>
      <c r="I389" s="149"/>
    </row>
    <row r="390" spans="8:9" ht="12.75">
      <c r="H390" s="149"/>
      <c r="I390" s="149"/>
    </row>
    <row r="391" spans="8:9" ht="12.75">
      <c r="H391" s="149"/>
      <c r="I391" s="149"/>
    </row>
    <row r="392" spans="8:9" ht="12.75">
      <c r="H392" s="149"/>
      <c r="I392" s="149"/>
    </row>
    <row r="393" spans="8:9" ht="12.75">
      <c r="H393" s="149"/>
      <c r="I393" s="149"/>
    </row>
    <row r="394" spans="8:9" ht="12.75">
      <c r="H394" s="149"/>
      <c r="I394" s="149"/>
    </row>
    <row r="395" spans="8:9" ht="12.75">
      <c r="H395" s="149"/>
      <c r="I395" s="149"/>
    </row>
    <row r="396" spans="8:9" ht="12.75">
      <c r="H396" s="149"/>
      <c r="I396" s="149"/>
    </row>
    <row r="397" spans="8:9" ht="12.75">
      <c r="H397" s="149"/>
      <c r="I397" s="149"/>
    </row>
    <row r="398" spans="8:9" ht="12.75">
      <c r="H398" s="149"/>
      <c r="I398" s="149"/>
    </row>
    <row r="399" spans="8:9" ht="12.75">
      <c r="H399" s="149"/>
      <c r="I399" s="149"/>
    </row>
    <row r="400" spans="8:9" ht="12.75">
      <c r="H400" s="149"/>
      <c r="I400" s="149"/>
    </row>
    <row r="401" spans="8:9" ht="12.75">
      <c r="H401" s="149"/>
      <c r="I401" s="149"/>
    </row>
    <row r="402" spans="8:9" ht="12.75">
      <c r="H402" s="149"/>
      <c r="I402" s="149"/>
    </row>
    <row r="403" spans="8:9" ht="12.75">
      <c r="H403" s="149"/>
      <c r="I403" s="149"/>
    </row>
    <row r="404" spans="8:9" ht="12.75">
      <c r="H404" s="149"/>
      <c r="I404" s="149"/>
    </row>
    <row r="405" spans="8:9" ht="12.75">
      <c r="H405" s="149"/>
      <c r="I405" s="149"/>
    </row>
    <row r="406" spans="8:9" ht="12.75">
      <c r="H406" s="149"/>
      <c r="I406" s="149"/>
    </row>
    <row r="407" spans="8:9" ht="12.75">
      <c r="H407" s="149"/>
      <c r="I407" s="149"/>
    </row>
    <row r="408" spans="8:9" ht="12.75">
      <c r="H408" s="149"/>
      <c r="I408" s="149"/>
    </row>
    <row r="409" spans="8:9" ht="12.75">
      <c r="H409" s="149"/>
      <c r="I409" s="149"/>
    </row>
    <row r="410" spans="8:9" ht="12.75">
      <c r="H410" s="149"/>
      <c r="I410" s="149"/>
    </row>
    <row r="411" spans="8:9" ht="12.75">
      <c r="H411" s="149"/>
      <c r="I411" s="149"/>
    </row>
    <row r="412" spans="8:9" ht="12.75">
      <c r="H412" s="149"/>
      <c r="I412" s="149"/>
    </row>
    <row r="413" spans="8:9" ht="12.75">
      <c r="H413" s="149"/>
      <c r="I413" s="149"/>
    </row>
    <row r="414" spans="8:9" ht="12.75">
      <c r="H414" s="149"/>
      <c r="I414" s="149"/>
    </row>
    <row r="415" spans="8:9" ht="12.75">
      <c r="H415" s="149"/>
      <c r="I415" s="149"/>
    </row>
    <row r="416" spans="8:9" ht="12.75">
      <c r="H416" s="149"/>
      <c r="I416" s="149"/>
    </row>
    <row r="417" spans="8:9" ht="12.75">
      <c r="H417" s="149"/>
      <c r="I417" s="149"/>
    </row>
    <row r="418" spans="8:9" ht="12.75">
      <c r="H418" s="149"/>
      <c r="I418" s="149"/>
    </row>
    <row r="419" spans="8:9" ht="12.75">
      <c r="H419" s="149"/>
      <c r="I419" s="149"/>
    </row>
    <row r="420" spans="8:9" ht="12.75">
      <c r="H420" s="149"/>
      <c r="I420" s="149"/>
    </row>
    <row r="421" spans="8:9" ht="12.75">
      <c r="H421" s="149"/>
      <c r="I421" s="149"/>
    </row>
    <row r="422" spans="8:9" ht="12.75">
      <c r="H422" s="149"/>
      <c r="I422" s="149"/>
    </row>
    <row r="423" spans="8:9" ht="12.75">
      <c r="H423" s="149"/>
      <c r="I423" s="149"/>
    </row>
    <row r="424" spans="8:9" ht="12.75">
      <c r="H424" s="149"/>
      <c r="I424" s="149"/>
    </row>
    <row r="425" spans="8:9" ht="12.75">
      <c r="H425" s="149"/>
      <c r="I425" s="149"/>
    </row>
    <row r="426" spans="8:9" ht="12.75">
      <c r="H426" s="149"/>
      <c r="I426" s="149"/>
    </row>
    <row r="427" spans="8:9" ht="12.75">
      <c r="H427" s="149"/>
      <c r="I427" s="149"/>
    </row>
    <row r="428" spans="8:9" ht="12.75">
      <c r="H428" s="149"/>
      <c r="I428" s="149"/>
    </row>
    <row r="429" spans="8:9" ht="12.75">
      <c r="H429" s="149"/>
      <c r="I429" s="149"/>
    </row>
    <row r="430" spans="8:9" ht="12.75">
      <c r="H430" s="149"/>
      <c r="I430" s="149"/>
    </row>
    <row r="431" spans="8:9" ht="12.75">
      <c r="H431" s="149"/>
      <c r="I431" s="149"/>
    </row>
    <row r="432" spans="8:9" ht="12.75">
      <c r="H432" s="149"/>
      <c r="I432" s="149"/>
    </row>
    <row r="433" spans="8:9" ht="12.75">
      <c r="H433" s="149"/>
      <c r="I433" s="149"/>
    </row>
    <row r="434" spans="8:9" ht="12.75">
      <c r="H434" s="149"/>
      <c r="I434" s="149"/>
    </row>
    <row r="435" spans="8:9" ht="12.75">
      <c r="H435" s="149"/>
      <c r="I435" s="149"/>
    </row>
    <row r="436" spans="8:9" ht="12.75">
      <c r="H436" s="149"/>
      <c r="I436" s="149"/>
    </row>
    <row r="437" spans="8:9" ht="12.75">
      <c r="H437" s="149"/>
      <c r="I437" s="149"/>
    </row>
    <row r="438" spans="8:9" ht="12.75">
      <c r="H438" s="149"/>
      <c r="I438" s="149"/>
    </row>
    <row r="439" spans="8:9" ht="12.75">
      <c r="H439" s="149"/>
      <c r="I439" s="149"/>
    </row>
    <row r="440" spans="8:9" ht="12.75">
      <c r="H440" s="149"/>
      <c r="I440" s="149"/>
    </row>
    <row r="441" spans="8:9" ht="12.75">
      <c r="H441" s="149"/>
      <c r="I441" s="149"/>
    </row>
    <row r="442" spans="8:9" ht="12.75">
      <c r="H442" s="149"/>
      <c r="I442" s="149"/>
    </row>
    <row r="443" spans="8:9" ht="12.75">
      <c r="H443" s="149"/>
      <c r="I443" s="149"/>
    </row>
    <row r="444" spans="8:9" ht="12.75">
      <c r="H444" s="149"/>
      <c r="I444" s="149"/>
    </row>
    <row r="445" spans="8:9" ht="12.75">
      <c r="H445" s="149"/>
      <c r="I445" s="149"/>
    </row>
    <row r="446" spans="8:9" ht="12.75">
      <c r="H446" s="149"/>
      <c r="I446" s="149"/>
    </row>
    <row r="447" spans="8:9" ht="12.75">
      <c r="H447" s="149"/>
      <c r="I447" s="149"/>
    </row>
    <row r="448" spans="8:9" ht="12.75">
      <c r="H448" s="149"/>
      <c r="I448" s="149"/>
    </row>
    <row r="449" spans="8:9" ht="12.75">
      <c r="H449" s="149"/>
      <c r="I449" s="149"/>
    </row>
    <row r="450" spans="8:9" ht="12.75">
      <c r="H450" s="149"/>
      <c r="I450" s="149"/>
    </row>
    <row r="451" spans="8:9" ht="12.75">
      <c r="H451" s="149"/>
      <c r="I451" s="149"/>
    </row>
    <row r="452" spans="8:9" ht="12.75">
      <c r="H452" s="149"/>
      <c r="I452" s="149"/>
    </row>
    <row r="453" spans="8:9" ht="12.75">
      <c r="H453" s="149"/>
      <c r="I453" s="149"/>
    </row>
    <row r="454" spans="8:9" ht="12.75">
      <c r="H454" s="149"/>
      <c r="I454" s="149"/>
    </row>
    <row r="455" spans="8:9" ht="12.75">
      <c r="H455" s="149"/>
      <c r="I455" s="149"/>
    </row>
    <row r="456" spans="8:9" ht="12.75">
      <c r="H456" s="149"/>
      <c r="I456" s="149"/>
    </row>
    <row r="457" spans="8:9" ht="12.75">
      <c r="H457" s="149"/>
      <c r="I457" s="149"/>
    </row>
    <row r="458" spans="8:9" ht="12.75">
      <c r="H458" s="149"/>
      <c r="I458" s="149"/>
    </row>
    <row r="459" spans="8:9" ht="12.75">
      <c r="H459" s="149"/>
      <c r="I459" s="149"/>
    </row>
    <row r="460" spans="8:9" ht="12.75">
      <c r="H460" s="149"/>
      <c r="I460" s="149"/>
    </row>
    <row r="461" spans="8:9" ht="12.75">
      <c r="H461" s="149"/>
      <c r="I461" s="149"/>
    </row>
    <row r="462" spans="8:9" ht="12.75">
      <c r="H462" s="149"/>
      <c r="I462" s="149"/>
    </row>
    <row r="463" spans="8:9" ht="12.75">
      <c r="H463" s="149"/>
      <c r="I463" s="149"/>
    </row>
    <row r="464" spans="8:9" ht="12.75">
      <c r="H464" s="149"/>
      <c r="I464" s="149"/>
    </row>
    <row r="465" spans="8:9" ht="12.75">
      <c r="H465" s="149"/>
      <c r="I465" s="149"/>
    </row>
    <row r="466" spans="8:9" ht="12.75">
      <c r="H466" s="149"/>
      <c r="I466" s="149"/>
    </row>
    <row r="467" spans="8:9" ht="12.75">
      <c r="H467" s="149"/>
      <c r="I467" s="149"/>
    </row>
    <row r="468" spans="8:9" ht="12.75">
      <c r="H468" s="149"/>
      <c r="I468" s="149"/>
    </row>
    <row r="469" spans="8:9" ht="12.75">
      <c r="H469" s="149"/>
      <c r="I469" s="149"/>
    </row>
    <row r="470" spans="8:9" ht="12.75">
      <c r="H470" s="149"/>
      <c r="I470" s="149"/>
    </row>
    <row r="471" spans="8:9" ht="12.75">
      <c r="H471" s="149"/>
      <c r="I471" s="149"/>
    </row>
    <row r="472" spans="8:9" ht="12.75">
      <c r="H472" s="149"/>
      <c r="I472" s="149"/>
    </row>
    <row r="473" spans="8:9" ht="12.75">
      <c r="H473" s="149"/>
      <c r="I473" s="149"/>
    </row>
    <row r="474" spans="8:9" ht="12.75">
      <c r="H474" s="149"/>
      <c r="I474" s="149"/>
    </row>
    <row r="475" spans="8:9" ht="12.75">
      <c r="H475" s="149"/>
      <c r="I475" s="149"/>
    </row>
    <row r="476" spans="8:9" ht="12.75">
      <c r="H476" s="149"/>
      <c r="I476" s="149"/>
    </row>
    <row r="477" spans="8:9" ht="12.75">
      <c r="H477" s="149"/>
      <c r="I477" s="149"/>
    </row>
    <row r="478" spans="8:9" ht="12.75">
      <c r="H478" s="149"/>
      <c r="I478" s="149"/>
    </row>
    <row r="479" spans="8:9" ht="12.75">
      <c r="H479" s="149"/>
      <c r="I479" s="149"/>
    </row>
    <row r="480" spans="8:9" ht="12.75">
      <c r="H480" s="149"/>
      <c r="I480" s="149"/>
    </row>
    <row r="481" spans="8:9" ht="12.75">
      <c r="H481" s="149"/>
      <c r="I481" s="149"/>
    </row>
    <row r="482" spans="8:9" ht="12.75">
      <c r="H482" s="149"/>
      <c r="I482" s="149"/>
    </row>
    <row r="483" spans="8:9" ht="12.75">
      <c r="H483" s="149"/>
      <c r="I483" s="149"/>
    </row>
    <row r="484" spans="8:9" ht="12.75">
      <c r="H484" s="149"/>
      <c r="I484" s="149"/>
    </row>
    <row r="485" spans="8:9" ht="12.75">
      <c r="H485" s="149"/>
      <c r="I485" s="149"/>
    </row>
    <row r="486" spans="8:9" ht="12.75">
      <c r="H486" s="149"/>
      <c r="I486" s="149"/>
    </row>
    <row r="487" spans="8:9" ht="12.75">
      <c r="H487" s="149"/>
      <c r="I487" s="149"/>
    </row>
    <row r="488" spans="8:9" ht="12.75">
      <c r="H488" s="149"/>
      <c r="I488" s="149"/>
    </row>
    <row r="489" spans="8:9" ht="12.75">
      <c r="H489" s="149"/>
      <c r="I489" s="149"/>
    </row>
    <row r="490" spans="8:9" ht="12.75">
      <c r="H490" s="149"/>
      <c r="I490" s="149"/>
    </row>
    <row r="491" spans="8:9" ht="12.75">
      <c r="H491" s="149"/>
      <c r="I491" s="149"/>
    </row>
    <row r="492" spans="8:9" ht="12.75">
      <c r="H492" s="149"/>
      <c r="I492" s="149"/>
    </row>
    <row r="493" spans="8:9" ht="12.75">
      <c r="H493" s="149"/>
      <c r="I493" s="149"/>
    </row>
    <row r="494" spans="8:9" ht="12.75">
      <c r="H494" s="149"/>
      <c r="I494" s="149"/>
    </row>
    <row r="495" spans="8:9" ht="12.75">
      <c r="H495" s="149"/>
      <c r="I495" s="149"/>
    </row>
    <row r="496" spans="8:9" ht="12.75">
      <c r="H496" s="149"/>
      <c r="I496" s="149"/>
    </row>
    <row r="497" spans="8:9" ht="12.75">
      <c r="H497" s="149"/>
      <c r="I497" s="149"/>
    </row>
    <row r="498" spans="8:9" ht="12.75">
      <c r="H498" s="149"/>
      <c r="I498" s="149"/>
    </row>
    <row r="499" spans="8:9" ht="12.75">
      <c r="H499" s="149"/>
      <c r="I499" s="149"/>
    </row>
    <row r="500" spans="8:9" ht="12.75">
      <c r="H500" s="149"/>
      <c r="I500" s="149"/>
    </row>
    <row r="501" spans="8:9" ht="12.75">
      <c r="H501" s="149"/>
      <c r="I501" s="149"/>
    </row>
    <row r="502" spans="8:9" ht="12.75">
      <c r="H502" s="149"/>
      <c r="I502" s="149"/>
    </row>
    <row r="503" spans="8:9" ht="12.75">
      <c r="H503" s="149"/>
      <c r="I503" s="149"/>
    </row>
    <row r="504" spans="8:9" ht="12.75">
      <c r="H504" s="149"/>
      <c r="I504" s="149"/>
    </row>
    <row r="505" spans="8:9" ht="12.75">
      <c r="H505" s="149"/>
      <c r="I505" s="149"/>
    </row>
    <row r="506" spans="8:9" ht="12.75">
      <c r="H506" s="149"/>
      <c r="I506" s="149"/>
    </row>
    <row r="507" spans="8:9" ht="12.75">
      <c r="H507" s="149"/>
      <c r="I507" s="149"/>
    </row>
    <row r="508" spans="8:9" ht="12.75">
      <c r="H508" s="149"/>
      <c r="I508" s="149"/>
    </row>
    <row r="509" spans="8:9" ht="12.75">
      <c r="H509" s="149"/>
      <c r="I509" s="149"/>
    </row>
    <row r="510" spans="8:9" ht="12.75">
      <c r="H510" s="149"/>
      <c r="I510" s="149"/>
    </row>
    <row r="511" spans="8:9" ht="12.75">
      <c r="H511" s="149"/>
      <c r="I511" s="149"/>
    </row>
    <row r="512" spans="8:9" ht="12.75">
      <c r="H512" s="149"/>
      <c r="I512" s="149"/>
    </row>
    <row r="513" spans="8:9" ht="12.75">
      <c r="H513" s="149"/>
      <c r="I513" s="149"/>
    </row>
    <row r="514" spans="8:9" ht="12.75">
      <c r="H514" s="149"/>
      <c r="I514" s="149"/>
    </row>
    <row r="515" spans="8:9" ht="12.75">
      <c r="H515" s="149"/>
      <c r="I515" s="149"/>
    </row>
    <row r="516" spans="8:9" ht="12.75">
      <c r="H516" s="149"/>
      <c r="I516" s="149"/>
    </row>
    <row r="517" spans="8:9" ht="12.75">
      <c r="H517" s="149"/>
      <c r="I517" s="149"/>
    </row>
    <row r="518" spans="8:9" ht="12.75">
      <c r="H518" s="149"/>
      <c r="I518" s="149"/>
    </row>
    <row r="519" spans="8:9" ht="12.75">
      <c r="H519" s="149"/>
      <c r="I519" s="149"/>
    </row>
    <row r="520" spans="8:9" ht="12.75">
      <c r="H520" s="149"/>
      <c r="I520" s="149"/>
    </row>
    <row r="521" spans="8:9" ht="12.75">
      <c r="H521" s="149"/>
      <c r="I521" s="149"/>
    </row>
    <row r="522" spans="8:9" ht="12.75">
      <c r="H522" s="149"/>
      <c r="I522" s="149"/>
    </row>
    <row r="523" spans="8:9" ht="12.75">
      <c r="H523" s="149"/>
      <c r="I523" s="149"/>
    </row>
    <row r="524" spans="8:9" ht="12.75">
      <c r="H524" s="149"/>
      <c r="I524" s="149"/>
    </row>
    <row r="525" spans="8:9" ht="12.75">
      <c r="H525" s="149"/>
      <c r="I525" s="149"/>
    </row>
    <row r="526" spans="8:9" ht="12.75">
      <c r="H526" s="149"/>
      <c r="I526" s="149"/>
    </row>
    <row r="527" spans="8:9" ht="12.75">
      <c r="H527" s="149"/>
      <c r="I527" s="149"/>
    </row>
    <row r="528" spans="8:9" ht="12.75">
      <c r="H528" s="149"/>
      <c r="I528" s="149"/>
    </row>
    <row r="529" spans="8:9" ht="12.75">
      <c r="H529" s="149"/>
      <c r="I529" s="149"/>
    </row>
    <row r="530" spans="8:9" ht="12.75">
      <c r="H530" s="149"/>
      <c r="I530" s="149"/>
    </row>
    <row r="531" spans="8:9" ht="12.75">
      <c r="H531" s="149"/>
      <c r="I531" s="149"/>
    </row>
    <row r="532" spans="8:9" ht="12.75">
      <c r="H532" s="149"/>
      <c r="I532" s="149"/>
    </row>
    <row r="533" spans="8:9" ht="12.75">
      <c r="H533" s="149"/>
      <c r="I533" s="149"/>
    </row>
    <row r="534" spans="8:9" ht="12.75">
      <c r="H534" s="149"/>
      <c r="I534" s="149"/>
    </row>
    <row r="535" spans="8:9" ht="12.75">
      <c r="H535" s="149"/>
      <c r="I535" s="149"/>
    </row>
    <row r="536" spans="8:9" ht="12.75">
      <c r="H536" s="149"/>
      <c r="I536" s="149"/>
    </row>
    <row r="537" spans="8:9" ht="12.75">
      <c r="H537" s="149"/>
      <c r="I537" s="149"/>
    </row>
    <row r="538" spans="8:9" ht="12.75">
      <c r="H538" s="149"/>
      <c r="I538" s="149"/>
    </row>
    <row r="539" spans="8:9" ht="12.75">
      <c r="H539" s="149"/>
      <c r="I539" s="149"/>
    </row>
    <row r="540" spans="8:9" ht="12.75">
      <c r="H540" s="149"/>
      <c r="I540" s="149"/>
    </row>
    <row r="541" spans="8:9" ht="12.75">
      <c r="H541" s="149"/>
      <c r="I541" s="149"/>
    </row>
    <row r="542" spans="8:9" ht="12.75">
      <c r="H542" s="149"/>
      <c r="I542" s="149"/>
    </row>
    <row r="543" spans="8:9" ht="12.75">
      <c r="H543" s="149"/>
      <c r="I543" s="149"/>
    </row>
    <row r="544" spans="8:9" ht="12.75">
      <c r="H544" s="149"/>
      <c r="I544" s="149"/>
    </row>
    <row r="545" spans="8:9" ht="12.75">
      <c r="H545" s="149"/>
      <c r="I545" s="149"/>
    </row>
    <row r="546" spans="8:9" ht="12.75">
      <c r="H546" s="149"/>
      <c r="I546" s="149"/>
    </row>
    <row r="547" spans="8:9" ht="12.75">
      <c r="H547" s="149"/>
      <c r="I547" s="149"/>
    </row>
    <row r="548" spans="8:9" ht="12.75">
      <c r="H548" s="149"/>
      <c r="I548" s="149"/>
    </row>
    <row r="549" spans="8:9" ht="12.75">
      <c r="H549" s="149"/>
      <c r="I549" s="149"/>
    </row>
    <row r="550" spans="8:9" ht="12.75">
      <c r="H550" s="149"/>
      <c r="I550" s="149"/>
    </row>
    <row r="551" spans="8:9" ht="12.75">
      <c r="H551" s="149"/>
      <c r="I551" s="149"/>
    </row>
    <row r="552" spans="8:9" ht="12.75">
      <c r="H552" s="149"/>
      <c r="I552" s="149"/>
    </row>
    <row r="553" spans="8:9" ht="12.75">
      <c r="H553" s="149"/>
      <c r="I553" s="149"/>
    </row>
    <row r="554" spans="8:9" ht="12.75">
      <c r="H554" s="149"/>
      <c r="I554" s="149"/>
    </row>
    <row r="555" spans="8:9" ht="12.75">
      <c r="H555" s="149"/>
      <c r="I555" s="149"/>
    </row>
    <row r="556" spans="8:9" ht="12.75">
      <c r="H556" s="149"/>
      <c r="I556" s="149"/>
    </row>
    <row r="557" spans="8:9" ht="12.75">
      <c r="H557" s="149"/>
      <c r="I557" s="149"/>
    </row>
    <row r="558" spans="8:9" ht="12.75">
      <c r="H558" s="149"/>
      <c r="I558" s="149"/>
    </row>
    <row r="559" spans="8:9" ht="12.75">
      <c r="H559" s="149"/>
      <c r="I559" s="149"/>
    </row>
    <row r="560" spans="8:9" ht="12.75">
      <c r="H560" s="149"/>
      <c r="I560" s="149"/>
    </row>
    <row r="561" spans="8:9" ht="12.75">
      <c r="H561" s="149"/>
      <c r="I561" s="149"/>
    </row>
    <row r="562" spans="8:9" ht="12.75">
      <c r="H562" s="149"/>
      <c r="I562" s="149"/>
    </row>
    <row r="563" spans="8:9" ht="12.75">
      <c r="H563" s="149"/>
      <c r="I563" s="149"/>
    </row>
    <row r="564" spans="8:9" ht="12.75">
      <c r="H564" s="149"/>
      <c r="I564" s="149"/>
    </row>
    <row r="565" spans="8:9" ht="12.75">
      <c r="H565" s="149"/>
      <c r="I565" s="149"/>
    </row>
    <row r="566" spans="8:9" ht="12.75">
      <c r="H566" s="149"/>
      <c r="I566" s="149"/>
    </row>
    <row r="567" spans="8:9" ht="12.75">
      <c r="H567" s="149"/>
      <c r="I567" s="149"/>
    </row>
    <row r="568" spans="8:9" ht="12.75">
      <c r="H568" s="149"/>
      <c r="I568" s="149"/>
    </row>
    <row r="569" spans="8:9" ht="12.75">
      <c r="H569" s="149"/>
      <c r="I569" s="149"/>
    </row>
    <row r="570" spans="8:9" ht="12.75">
      <c r="H570" s="149"/>
      <c r="I570" s="149"/>
    </row>
    <row r="571" spans="8:9" ht="12.75">
      <c r="H571" s="149"/>
      <c r="I571" s="149"/>
    </row>
    <row r="572" spans="8:9" ht="12.75">
      <c r="H572" s="149"/>
      <c r="I572" s="149"/>
    </row>
    <row r="573" spans="8:9" ht="12.75">
      <c r="H573" s="149"/>
      <c r="I573" s="149"/>
    </row>
    <row r="574" spans="8:9" ht="12.75">
      <c r="H574" s="149"/>
      <c r="I574" s="149"/>
    </row>
    <row r="575" spans="8:9" ht="12.75">
      <c r="H575" s="149"/>
      <c r="I575" s="149"/>
    </row>
    <row r="576" spans="8:9" ht="12.75">
      <c r="H576" s="149"/>
      <c r="I576" s="149"/>
    </row>
    <row r="577" spans="8:9" ht="12.75">
      <c r="H577" s="149"/>
      <c r="I577" s="149"/>
    </row>
    <row r="578" spans="8:9" ht="12.75">
      <c r="H578" s="149"/>
      <c r="I578" s="149"/>
    </row>
    <row r="579" spans="8:9" ht="12.75">
      <c r="H579" s="149"/>
      <c r="I579" s="149"/>
    </row>
    <row r="580" spans="8:9" ht="12.75">
      <c r="H580" s="149"/>
      <c r="I580" s="149"/>
    </row>
    <row r="581" spans="8:9" ht="12.75">
      <c r="H581" s="149"/>
      <c r="I581" s="149"/>
    </row>
    <row r="582" spans="8:9" ht="12.75">
      <c r="H582" s="149"/>
      <c r="I582" s="149"/>
    </row>
    <row r="583" spans="8:9" ht="12.75">
      <c r="H583" s="149"/>
      <c r="I583" s="149"/>
    </row>
    <row r="584" spans="8:9" ht="12.75">
      <c r="H584" s="149"/>
      <c r="I584" s="149"/>
    </row>
    <row r="585" spans="8:9" ht="12.75">
      <c r="H585" s="149"/>
      <c r="I585" s="149"/>
    </row>
    <row r="586" spans="8:9" ht="12.75">
      <c r="H586" s="149"/>
      <c r="I586" s="149"/>
    </row>
    <row r="587" spans="8:9" ht="12.75">
      <c r="H587" s="149"/>
      <c r="I587" s="149"/>
    </row>
    <row r="588" spans="8:9" ht="12.75">
      <c r="H588" s="149"/>
      <c r="I588" s="149"/>
    </row>
    <row r="589" spans="8:9" ht="12.75">
      <c r="H589" s="149"/>
      <c r="I589" s="149"/>
    </row>
    <row r="590" spans="8:9" ht="12.75">
      <c r="H590" s="149"/>
      <c r="I590" s="149"/>
    </row>
    <row r="591" spans="8:9" ht="12.75">
      <c r="H591" s="149"/>
      <c r="I591" s="149"/>
    </row>
    <row r="592" spans="8:9" ht="12.75">
      <c r="H592" s="149"/>
      <c r="I592" s="149"/>
    </row>
    <row r="593" spans="8:9" ht="12.75">
      <c r="H593" s="149"/>
      <c r="I593" s="149"/>
    </row>
    <row r="594" ht="12.75">
      <c r="H594" s="149"/>
    </row>
    <row r="595" ht="12.75">
      <c r="H595" s="149"/>
    </row>
    <row r="596" ht="12.75">
      <c r="H596" s="149"/>
    </row>
    <row r="597" ht="12.75">
      <c r="H597" s="149"/>
    </row>
    <row r="598" ht="12.75">
      <c r="H598" s="149"/>
    </row>
    <row r="599" ht="12.75">
      <c r="H599" s="149"/>
    </row>
    <row r="600" ht="12.75">
      <c r="H600" s="149"/>
    </row>
    <row r="601" ht="12.75">
      <c r="H601" s="149"/>
    </row>
    <row r="602" ht="12.75">
      <c r="H602" s="149"/>
    </row>
    <row r="603" ht="12.75">
      <c r="H603" s="149"/>
    </row>
    <row r="604" spans="1:25" s="19" customFormat="1" ht="12.75">
      <c r="A604" s="24"/>
      <c r="B604" s="24"/>
      <c r="C604" s="24"/>
      <c r="D604" s="24"/>
      <c r="E604" s="24"/>
      <c r="F604" s="24"/>
      <c r="G604" s="24"/>
      <c r="H604" s="149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</row>
    <row r="605" spans="1:25" s="19" customFormat="1" ht="12.75">
      <c r="A605" s="24"/>
      <c r="B605" s="24"/>
      <c r="C605" s="24"/>
      <c r="D605" s="24"/>
      <c r="E605" s="24"/>
      <c r="F605" s="24"/>
      <c r="G605" s="24"/>
      <c r="H605" s="149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</row>
  </sheetData>
  <sheetProtection/>
  <mergeCells count="25">
    <mergeCell ref="A172:B172"/>
    <mergeCell ref="A173:B173"/>
    <mergeCell ref="A165:B165"/>
    <mergeCell ref="A166:B166"/>
    <mergeCell ref="A167:B167"/>
    <mergeCell ref="A168:B168"/>
    <mergeCell ref="A169:B169"/>
    <mergeCell ref="A170:B170"/>
    <mergeCell ref="A152:B152"/>
    <mergeCell ref="A153:B153"/>
    <mergeCell ref="A162:B162"/>
    <mergeCell ref="A163:B163"/>
    <mergeCell ref="A164:B164"/>
    <mergeCell ref="A171:B171"/>
    <mergeCell ref="A141:B141"/>
    <mergeCell ref="A142:B142"/>
    <mergeCell ref="A148:B148"/>
    <mergeCell ref="A149:B149"/>
    <mergeCell ref="A150:B150"/>
    <mergeCell ref="A151:B151"/>
    <mergeCell ref="B5:F5"/>
    <mergeCell ref="B8:F8"/>
    <mergeCell ref="A137:B137"/>
    <mergeCell ref="A139:B139"/>
    <mergeCell ref="A140:B140"/>
  </mergeCells>
  <printOptions/>
  <pageMargins left="0.7874015748031497" right="0.1968503937007874" top="0.5905511811023623" bottom="0.5905511811023623" header="0.5118110236220472" footer="0.5118110236220472"/>
  <pageSetup fitToHeight="2" fitToWidth="2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G8"/>
  <sheetViews>
    <sheetView zoomScalePageLayoutView="0" workbookViewId="0" topLeftCell="A19">
      <selection activeCell="J39" sqref="J39"/>
    </sheetView>
  </sheetViews>
  <sheetFormatPr defaultColWidth="9.00390625" defaultRowHeight="12.75"/>
  <cols>
    <col min="3" max="3" width="12.625" style="0" customWidth="1"/>
    <col min="4" max="4" width="11.625" style="0" customWidth="1"/>
    <col min="5" max="5" width="10.875" style="0" customWidth="1"/>
    <col min="6" max="6" width="13.375" style="0" customWidth="1"/>
  </cols>
  <sheetData>
    <row r="3" spans="3:7" ht="12.75">
      <c r="C3" s="106"/>
      <c r="D3" s="106"/>
      <c r="E3" s="106"/>
      <c r="F3" s="106"/>
      <c r="G3" s="106"/>
    </row>
    <row r="4" spans="3:7" ht="12.75">
      <c r="C4" s="106"/>
      <c r="D4" s="106"/>
      <c r="E4" s="106"/>
      <c r="F4" s="106"/>
      <c r="G4" s="106"/>
    </row>
    <row r="5" spans="3:7" ht="12.75">
      <c r="C5" s="106"/>
      <c r="D5" s="106"/>
      <c r="E5" s="106"/>
      <c r="F5" s="106"/>
      <c r="G5" s="106"/>
    </row>
    <row r="6" spans="3:7" ht="12.75">
      <c r="C6" s="106"/>
      <c r="D6" s="106"/>
      <c r="E6" s="106"/>
      <c r="F6" s="106"/>
      <c r="G6" s="106"/>
    </row>
    <row r="7" spans="3:7" ht="12.75">
      <c r="C7" s="106"/>
      <c r="D7" s="106"/>
      <c r="E7" s="106"/>
      <c r="F7" s="106"/>
      <c r="G7" s="106"/>
    </row>
    <row r="8" spans="3:7" ht="12.75">
      <c r="C8" s="106"/>
      <c r="D8" s="106"/>
      <c r="E8" s="106"/>
      <c r="F8" s="106"/>
      <c r="G8" s="106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Софронова</dc:creator>
  <cp:keywords/>
  <dc:description/>
  <cp:lastModifiedBy>км</cp:lastModifiedBy>
  <cp:lastPrinted>2018-11-07T08:47:35Z</cp:lastPrinted>
  <dcterms:created xsi:type="dcterms:W3CDTF">2000-03-22T11:46:42Z</dcterms:created>
  <dcterms:modified xsi:type="dcterms:W3CDTF">2018-11-07T10:37:38Z</dcterms:modified>
  <cp:category/>
  <cp:version/>
  <cp:contentType/>
  <cp:contentStatus/>
</cp:coreProperties>
</file>