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845" windowWidth="14685" windowHeight="7365" activeTab="1"/>
  </bookViews>
  <sheets>
    <sheet name="ОТЧЕТ РАСХОДЫ 3 КВ. 2020" sheetId="1" r:id="rId1"/>
    <sheet name="ПР.№4 ДОХОДЫ 3 КВ. 2020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<sst xmlns="http://schemas.openxmlformats.org/spreadsheetml/2006/main" count="817" uniqueCount="411">
  <si>
    <t>№ п/п</t>
  </si>
  <si>
    <t>ИСТОЧНИКИ ДОХОДОВ</t>
  </si>
  <si>
    <t>ВСЕГО  ДОХОДОВ</t>
  </si>
  <si>
    <t>( тыс. руб)</t>
  </si>
  <si>
    <t>1.1.</t>
  </si>
  <si>
    <t xml:space="preserve"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</si>
  <si>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</si>
  <si>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300</t>
  </si>
  <si>
    <t>код  бюджетной классификации Российской Федерации</t>
  </si>
  <si>
    <t>доходов  бюджета МО МО № 78</t>
  </si>
  <si>
    <t>I</t>
  </si>
  <si>
    <t xml:space="preserve">1. </t>
  </si>
  <si>
    <t>10500000000000000</t>
  </si>
  <si>
    <t>НАЛОГИ НА СОВОКУПНЫЙ ДОХОД</t>
  </si>
  <si>
    <t>1.1</t>
  </si>
  <si>
    <t>10501000000000110</t>
  </si>
  <si>
    <t xml:space="preserve">Налог, взимаемый в связи с применением упрощенной системы налогообложения </t>
  </si>
  <si>
    <t>1.1.1</t>
  </si>
  <si>
    <t>10501011010000110</t>
  </si>
  <si>
    <t>Налог, взимаемый с налогоплательщиков, выбравших в качестве объекта налогообложения доходы</t>
  </si>
  <si>
    <t>1.1.2.</t>
  </si>
  <si>
    <t>10501021010000110</t>
  </si>
  <si>
    <t>1.2.</t>
  </si>
  <si>
    <t>10502000020000110</t>
  </si>
  <si>
    <t>Единый налог на вмененный доход  для отдельных видов деятельности</t>
  </si>
  <si>
    <t>1.2.1.</t>
  </si>
  <si>
    <t>10502010020000110</t>
  </si>
  <si>
    <t>10502020020000110</t>
  </si>
  <si>
    <t>Единый налог на вмененный доход  для отдельных видов деятельности (за налоговые периоды, истекшие  до 1 января 2011 года)</t>
  </si>
  <si>
    <t>11600000000000000</t>
  </si>
  <si>
    <t>ШТРАФЫ,САНКЦИИ,ВОЗМЕЩЕНИЕ УЩЕРБА</t>
  </si>
  <si>
    <t>806</t>
  </si>
  <si>
    <t>863</t>
  </si>
  <si>
    <t>II.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</si>
  <si>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</si>
  <si>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</si>
  <si>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</si>
  <si>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</si>
  <si>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1.1.1.</t>
  </si>
  <si>
    <t>Субвенции бюджетам внутригородских муниципальных образований  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</si>
  <si>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</si>
  <si>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2.1.</t>
  </si>
  <si>
    <t>Приложение 1</t>
  </si>
  <si>
    <t>Местной администрации</t>
  </si>
  <si>
    <t>МО МО № 78</t>
  </si>
  <si>
    <t>Наименование   статей</t>
  </si>
  <si>
    <t>Код ГРБС</t>
  </si>
  <si>
    <t>Код разде-ла, подраздела</t>
  </si>
  <si>
    <t>Код целевой статьи</t>
  </si>
  <si>
    <t>Код вида расхо-дов</t>
  </si>
  <si>
    <t>978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</si>
  <si>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</si>
  <si>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</si>
  <si>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</si>
  <si>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</si>
  <si>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0103</t>
  </si>
  <si>
    <t>1.3.</t>
  </si>
  <si>
    <t>0104</t>
  </si>
  <si>
    <t>ДРУГИЕ ОБЩЕГОСУДАРСТВЕННЫЕ ВОПРОСЫ</t>
  </si>
  <si>
    <t>0113</t>
  </si>
  <si>
    <t>2.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</si>
  <si>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</si>
  <si>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</si>
  <si>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</si>
  <si>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</si>
  <si>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</si>
  <si>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</si>
  <si>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0401</t>
  </si>
  <si>
    <t>0500</t>
  </si>
  <si>
    <t>БЛАГОУСТРОЙСТВО</t>
  </si>
  <si>
    <t>0503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</si>
  <si>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</si>
  <si>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</si>
  <si>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</si>
  <si>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</si>
  <si>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0707</t>
  </si>
  <si>
    <t>ДРУГИЕ ВОПРОСЫ В ОБЛАСТИ ОБРАЗОВАНИЯ</t>
  </si>
  <si>
    <t>0709</t>
  </si>
  <si>
    <t>0800</t>
  </si>
  <si>
    <t>0801</t>
  </si>
  <si>
    <t>1000</t>
  </si>
  <si>
    <t>1003</t>
  </si>
  <si>
    <t>ОХРАНА СЕМЬИ И ДЕТСТВА</t>
  </si>
  <si>
    <t>1004</t>
  </si>
  <si>
    <t>ФИЗИЧЕСКАЯ КУЛЬТУРА И СПОРТ</t>
  </si>
  <si>
    <t>1100</t>
  </si>
  <si>
    <t xml:space="preserve"> ФИЗИЧЕСКАЯ КУЛЬТУРА </t>
  </si>
  <si>
    <t>1101</t>
  </si>
  <si>
    <t>Приложение 2</t>
  </si>
  <si>
    <t>НАЛОГОВЫЕ И НЕНАЛОГОВЫЕ ДОХОДЫ</t>
  </si>
  <si>
    <t>Налог, взимаемый в связи с применением патентной системы налогообложения</t>
  </si>
  <si>
    <t>886</t>
  </si>
  <si>
    <t>ОБЩЕЭКОНОМИЧЕСКИЕ ВОПРОСЫ</t>
  </si>
  <si>
    <t>Резервные фонды</t>
  </si>
  <si>
    <t>0111</t>
  </si>
  <si>
    <t>2.1.1.1.</t>
  </si>
  <si>
    <t>ОХРАНА ОКРУЖАЮЩЕЙ СРЕДЫ</t>
  </si>
  <si>
    <t>0600</t>
  </si>
  <si>
    <t>ДРУГИЕ ВОПРОСЫ В ОБЛАСТИ ОХРАНЫ ОКРУЖАЮЩЕЙ СРЕДЫ</t>
  </si>
  <si>
    <t>0605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</si>
  <si>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</si>
  <si>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</si>
  <si>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10504030020000110</t>
  </si>
  <si>
    <t>Субвенции бюджетам внутригородских муниципальных образований 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</si>
  <si>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</si>
  <si>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СРЕДСТВА МАССОВОЙ ИНФОРМАЦИИ</t>
  </si>
  <si>
    <t>1200</t>
  </si>
  <si>
    <t>Периодическая печать и издательства</t>
  </si>
  <si>
    <t>1202</t>
  </si>
  <si>
    <t>Муниципальный Совет МО МО № 78 (886)</t>
  </si>
  <si>
    <t>2.1.1.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</si>
  <si>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</si>
  <si>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 постановлению</t>
  </si>
  <si>
    <t xml:space="preserve">ВНУТРИГОРОДСКОГО МУНИЦИПАЛЬНОГО  ОБРАЗОВАНИЯ   САНКТ-ПЕТЕРБУРГА  </t>
  </si>
  <si>
    <t>10 00 00 00 00 00 0000 000</t>
  </si>
  <si>
    <t>10504000020000110</t>
  </si>
  <si>
    <t>1.3.1.</t>
  </si>
  <si>
    <t>Бюджет</t>
  </si>
  <si>
    <t>1.1.1.1</t>
  </si>
  <si>
    <t xml:space="preserve">Функционирование законодательных(представительных) органов государственной власти и представительных органов муниципальных образований </t>
  </si>
  <si>
    <t>ЖИЛИЩНО-КОММУНАЛЬНОЕ   ХОЗЯЙСТВО</t>
  </si>
  <si>
    <t>Подготовка, переподготовка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</si>
  <si>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КУЛЬТУРА</t>
  </si>
  <si>
    <t>СОЦИАЛЬНАЯ   ПОЛИТИКА</t>
  </si>
  <si>
    <t xml:space="preserve">Исполнено </t>
  </si>
  <si>
    <t xml:space="preserve"> % исполнения  </t>
  </si>
  <si>
    <t xml:space="preserve">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</si>
  <si>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</si>
  <si>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налогообложения, зачисляемые в бюджеты городов федерального значения</t>
  </si>
  <si>
    <t>Субвенции бюджетам  бюджетной системы Российской Федерации</t>
  </si>
  <si>
    <t>тыс.руб.</t>
  </si>
  <si>
    <t>100</t>
  </si>
  <si>
    <t>1.1.2.1.</t>
  </si>
  <si>
    <t>1.1.2.2.</t>
  </si>
  <si>
    <t>1.1.2.2.1</t>
  </si>
  <si>
    <t>1.1.2.3.</t>
  </si>
  <si>
    <t>1.1.2.3.1</t>
  </si>
  <si>
    <t>1.1.2.3.2</t>
  </si>
  <si>
    <t>200</t>
  </si>
  <si>
    <t>1.1.2.3.3.</t>
  </si>
  <si>
    <t>Иные бюджетные ассигнования</t>
  </si>
  <si>
    <t>800</t>
  </si>
  <si>
    <t>1.1.2.4.</t>
  </si>
  <si>
    <t>1.1.2.4.1</t>
  </si>
  <si>
    <t>ДРУГИЕ ВОПРОСЫ В ОБЛАСТИ НАЦИОНАЛЬНОЙ ЭКОНОМИКИ</t>
  </si>
  <si>
    <t>0412</t>
  </si>
  <si>
    <t>СОЦИАЛЬНОЕ ОБЕСПЕЧЕНИЕ НАСЕЛЕНИЯ</t>
  </si>
  <si>
    <t>2.1.1.1.1</t>
  </si>
  <si>
    <t>2.1.1.1.2</t>
  </si>
  <si>
    <t>Социальное обеспечение и иные выплаты населению</t>
  </si>
  <si>
    <t>20230027030100150</t>
  </si>
  <si>
    <t>20230027030000150</t>
  </si>
  <si>
    <t>20230027030200150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</si>
  <si>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</si>
  <si>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</si>
  <si>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содержание Главы Муниципального образования</t>
  </si>
  <si>
    <t>1.1.1.1.1</t>
  </si>
  <si>
    <t>1.1.2.1.1</t>
  </si>
  <si>
    <t>Местная администрация МО МО № 78(978)</t>
  </si>
  <si>
    <t xml:space="preserve">КУЛЬТУРА И КИНЕМАТОГРАФИЯ 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</si>
  <si>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</si>
  <si>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установленнные законами субьектов Российской Федерации об административных правонарушениях, за нарушение законов и иных нормативных правовых актов субектов Российской Федерации</t>
  </si>
  <si>
    <t>Штрафы, предусмотренные статьями 12 - 37-1, 44 Закона Санкт-Петербурга от 12.05.2010 N 273-70 "Об административных правонарушениях в Санкт-Петербурге"</t>
  </si>
  <si>
    <t>2.1.1.1.1.1</t>
  </si>
  <si>
    <t>2.1.1.1.1.2</t>
  </si>
  <si>
    <t>2.1.1.1.1.3</t>
  </si>
  <si>
    <t>20230000000000150</t>
  </si>
  <si>
    <t>20230024030000150</t>
  </si>
  <si>
    <t>20230024030100150</t>
  </si>
  <si>
    <t>1.1.1.2</t>
  </si>
  <si>
    <t>20230024030200150</t>
  </si>
  <si>
    <t>1.1.2.1</t>
  </si>
  <si>
    <t>1.1.2.2</t>
  </si>
  <si>
    <t>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</si>
  <si>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</si>
  <si>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</si>
  <si>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Платежи в целях возмещения причиненного ущерба (убытков)</t>
  </si>
  <si>
    <t>2.1.2</t>
  </si>
  <si>
    <t>2.1.2.1</t>
  </si>
  <si>
    <t>2.1.2.1.1</t>
  </si>
  <si>
    <t>1.2.2</t>
  </si>
  <si>
    <t>Расходы на содержание депутатов Муниципального Совета, осуществляющих свои полномочия на постоянной основе</t>
  </si>
  <si>
    <t>9920000110</t>
  </si>
  <si>
    <t>Расходы на компенсацию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</si>
  <si>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9920000210</t>
  </si>
  <si>
    <t>Расходы на содержание и обеспечение деятельности представительного органа муниципального образования</t>
  </si>
  <si>
    <t>9920000310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</si>
  <si>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</si>
  <si>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8810000000</t>
  </si>
  <si>
    <t>2.1.1</t>
  </si>
  <si>
    <t>2.1.1.1</t>
  </si>
  <si>
    <t>Расходы на содержание и обеспечение деятельности Местной администрации муниципального образования</t>
  </si>
  <si>
    <t>9930000110</t>
  </si>
  <si>
    <t>2.1.1.1.3</t>
  </si>
  <si>
    <t>2.1.1.2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</si>
  <si>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</si>
  <si>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99400G0850</t>
  </si>
  <si>
    <t>2.1.1.2.1</t>
  </si>
  <si>
    <t>2.1.1.2.2</t>
  </si>
  <si>
    <t>Расходы на формирование резервного фонда местной администрации муниципального образования</t>
  </si>
  <si>
    <t>8820000000</t>
  </si>
  <si>
    <t>2.1.3</t>
  </si>
  <si>
    <t>2.1.3.1</t>
  </si>
  <si>
    <t>Расходы на реализацию муниципальной программы «Осуществление защиты прав потребителей»</t>
  </si>
  <si>
    <t>0100010000</t>
  </si>
  <si>
    <t>2.1.3.1.1</t>
  </si>
  <si>
    <t>2.1.3.2</t>
  </si>
  <si>
    <t>Расходы на реализацию муниципальной программы «Организация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дома»</t>
  </si>
  <si>
    <t>0200010000</t>
  </si>
  <si>
    <t>2.1.3.2.1</t>
  </si>
  <si>
    <t>2.1.3.3</t>
  </si>
  <si>
    <t>Расходы на выполнение государственного 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</si>
  <si>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88300G0100</t>
  </si>
  <si>
    <t>2.1.3.3.1</t>
  </si>
  <si>
    <t>2.2.</t>
  </si>
  <si>
    <t>2.2.1</t>
  </si>
  <si>
    <t>2.2.1.1</t>
  </si>
  <si>
    <t>Расходы на реализацию муниципальной программы «Проведение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</t>
  </si>
  <si>
    <t>0300010000</t>
  </si>
  <si>
    <t>2.2.1.1.1</t>
  </si>
  <si>
    <t>2.3</t>
  </si>
  <si>
    <t>2.3.1</t>
  </si>
  <si>
    <t>2.3.1.1</t>
  </si>
  <si>
    <t>Расходы на реализацию муниципальной программы «Организация временного трудоустройства несовершеннолетних в возрасте от 14 до 18 лет в свободное от учебы время»</t>
  </si>
  <si>
    <t>0400010000</t>
  </si>
  <si>
    <t>2.3.1.1.1</t>
  </si>
  <si>
    <t>2.3.2</t>
  </si>
  <si>
    <t>2.3.2.1</t>
  </si>
  <si>
    <t>Расходы на реализацию муниципальной программы «Содействие развитию малого бизнеса на территории Внутригородского Муниципального образования Санкт-Петербурга муниципальный округ № 78»</t>
  </si>
  <si>
    <t>0500010000</t>
  </si>
  <si>
    <t>2.3.2.1.1</t>
  </si>
  <si>
    <t>2.4</t>
  </si>
  <si>
    <t>2.4.1</t>
  </si>
  <si>
    <t>2.4.1.1.</t>
  </si>
  <si>
    <t>Расходы на реализацию муниципальной программы «Благоустройство придомовых и дворовых территорий»</t>
  </si>
  <si>
    <t>0600010000</t>
  </si>
  <si>
    <t>2.4.1.1.1</t>
  </si>
  <si>
    <t>Расходы на реализацию подпрограммы «Текущий ремонт придомовых и внутри дворовых территорий включая проезды и въезды, пешеходные дорожки на территории МО МО № 78»</t>
  </si>
  <si>
    <t>0610010000</t>
  </si>
  <si>
    <t>2.4.1.1.1.1</t>
  </si>
  <si>
    <t>2.4.1.1.2</t>
  </si>
  <si>
    <t>Расходы на реализацию подпрограммы «Установка контейнерных площадок,  установка, содержание и ремонт ограждений газонов на территории МО МО № 78»</t>
  </si>
  <si>
    <t>0620010000</t>
  </si>
  <si>
    <t>2.4.1.1.2.1</t>
  </si>
  <si>
    <t>2.4.1.1.3</t>
  </si>
  <si>
    <t>Расходы на реализацию подпрограммы «Установка и содержание малых архитектурных форм, уличной мебели и хозяйственно-бытового оборудования, необходимого для благоустройства территории МО МО № 78»</t>
  </si>
  <si>
    <t>0630010000</t>
  </si>
  <si>
    <t>2.4.1.1.3.1</t>
  </si>
  <si>
    <t>2.4.1.1.4</t>
  </si>
  <si>
    <t>Расходы на реализацию подпрограммы «Создание зон отдыха, в том числе обустройство, содержание и уборка территорий детских площадок на территории МО МО № 78»</t>
  </si>
  <si>
    <t>0640010000</t>
  </si>
  <si>
    <t>2.4.1.1.4.1</t>
  </si>
  <si>
    <t>2.4.1.1.5</t>
  </si>
  <si>
    <t>Расходы на реализацию подпрограммы «Выполнение оформления к праздничным мероприятиям на территории МО МО № 78»</t>
  </si>
  <si>
    <t>0650010000</t>
  </si>
  <si>
    <t>2.4.1.1.5.1</t>
  </si>
  <si>
    <t>2.4.1.1.6</t>
  </si>
  <si>
    <t>Расходы на реализацию подпрограммы «Выполнение прочих мероприятий в области благоустройства на внутриквартальных территориях МО МО № 78»</t>
  </si>
  <si>
    <t>0660010000</t>
  </si>
  <si>
    <t>2.4.1.1.6.1</t>
  </si>
  <si>
    <t>2.4.1.2.</t>
  </si>
  <si>
    <t>Расходы на реализацию  подпрограммы «Озеленение территорий зеленых насаждений общего пользования местного значения»</t>
  </si>
  <si>
    <t>0700010000</t>
  </si>
  <si>
    <t>2.4.1.2.1</t>
  </si>
  <si>
    <t>Расходы на реализацию подпрограммы «Озеленение территории зеленых насаждений общего пользования местного значения на территории МО МО № 78»</t>
  </si>
  <si>
    <t>0710010000</t>
  </si>
  <si>
    <t>2.4.1.2.1.1</t>
  </si>
  <si>
    <t>2.4.1.2.2</t>
  </si>
  <si>
    <t>Расходы на реализацию подпрограммы «Организация работ по компенсационному озеленению на территории МО МО № 78»</t>
  </si>
  <si>
    <t>0720010000</t>
  </si>
  <si>
    <t>2.4.1.2.2.1</t>
  </si>
  <si>
    <t>2.4.1.2.3</t>
  </si>
  <si>
    <t>Расходы на реализацию подпрограммы «Проведение санитарных рубок, удаление аварийных, больных деревьев и кустарников в отношении зеленых насаждений общего пользования местного значения на территории МО МО № 78»</t>
  </si>
  <si>
    <t>0730010000</t>
  </si>
  <si>
    <t>2.4.1.2.3.1</t>
  </si>
  <si>
    <t>2.4.1.2.4</t>
  </si>
  <si>
    <t>Расходы на реализацию подпрограммы «Содержание территорий зеленых насаждений общего пользования местного значения на территории МО МО № 78»</t>
  </si>
  <si>
    <t>0750010000</t>
  </si>
  <si>
    <t>2.4.1.2.4.1</t>
  </si>
  <si>
    <t>2.5</t>
  </si>
  <si>
    <t>2.5.1.</t>
  </si>
  <si>
    <t>2.5.1.1</t>
  </si>
  <si>
    <t>Расходы на реализацию муниципальной программы «Участие в мероприятиях по охране окружающей среды в границах Внутригородского Муниципального образования Санкт-Петербурга муниципальный округ № 78»</t>
  </si>
  <si>
    <t>0800010000</t>
  </si>
  <si>
    <t>2.5.1.1.1</t>
  </si>
  <si>
    <t>2.6</t>
  </si>
  <si>
    <t>2.6.1.</t>
  </si>
  <si>
    <t>2.6.1.1.</t>
  </si>
  <si>
    <t>9960000110</t>
  </si>
  <si>
    <t>2.6.1.1.1</t>
  </si>
  <si>
    <t>2.6.2</t>
  </si>
  <si>
    <t xml:space="preserve">МОЛОДЕЖНАЯ ПОЛИТИКА </t>
  </si>
  <si>
    <t>2.6.2.1</t>
  </si>
  <si>
    <t>Расходы на реализацию муниципальной программы «Военно-патриотическое воспитание молодежи»</t>
  </si>
  <si>
    <t>0900010000</t>
  </si>
  <si>
    <t>2.6.2.1.1.</t>
  </si>
  <si>
    <t>2.6.3</t>
  </si>
  <si>
    <t>2.6.3.1</t>
  </si>
  <si>
    <t>Расходы на реализацию муниципальной программы «Участие в реализации мер по профилактике дорожно-транспортного травматизма на территории Внутригородского Муниципального образования Санкт-Петербурга муниципальный округ № 78»</t>
  </si>
  <si>
    <t>1000010000</t>
  </si>
  <si>
    <t>2.6.3.1.1</t>
  </si>
  <si>
    <t>2.6.3.2</t>
  </si>
  <si>
    <t>Расходы на реализацию муниципальной программы «Участие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Санкт-Петербурга»</t>
  </si>
  <si>
    <t>1100010000</t>
  </si>
  <si>
    <t>2.6.3.2.1</t>
  </si>
  <si>
    <t>2.6.3.3</t>
  </si>
  <si>
    <t>Расходы на реализацию муниципальной программы «Участие в профилактике терроризма и экстремизма, а также минимизации и (или) ликвидации последствий их проявлений терроризма и экстремизма на территории Внутригородского Муниципального образования Санкт-Петербурга муниципальный округ № 78 в форме и порядке, установленных федеральным законодательством и законодательством Санкт-Петербурга»</t>
  </si>
  <si>
    <t>1300010000</t>
  </si>
  <si>
    <t>2.6.3.3.1</t>
  </si>
  <si>
    <t>2.6.3.4</t>
  </si>
  <si>
    <t>Расходы на реализацию муниципальной программы «Участие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Санкт-Петербурге»</t>
  </si>
  <si>
    <t>1200010000</t>
  </si>
  <si>
    <t>2.6.3.4.1</t>
  </si>
  <si>
    <t>2.7</t>
  </si>
  <si>
    <t>2.7.1.</t>
  </si>
  <si>
    <t>2.7.1.1.</t>
  </si>
  <si>
    <t>Расходы на содержание и обеспечение деятельности муниципального казенного учреждения «МЦ-78»</t>
  </si>
  <si>
    <t>9970000210</t>
  </si>
  <si>
    <t>2.7.1.1.1</t>
  </si>
  <si>
    <t>2.7.1.1.1.2</t>
  </si>
  <si>
    <t>2.7.1.1.1.2.2.</t>
  </si>
  <si>
    <t>2.7.1.2</t>
  </si>
  <si>
    <t>Расходы на реализацию муниципальной программы «Организация и проведение местных и участие в организации и проведении городских праздничных и иных зрелищных мероприятий»</t>
  </si>
  <si>
    <t>1400010000</t>
  </si>
  <si>
    <t>2.7.1.3</t>
  </si>
  <si>
    <t>Расходы на реализацию муниципальной программы «Организация и проведение мероприятий по сохранению и развитию местных традиций и обрядов на территории Внутригородского Муниципального образования Санкт-Петербурга муниципальный округ № 78»</t>
  </si>
  <si>
    <t>1500010000</t>
  </si>
  <si>
    <t>2.7.1.3.1</t>
  </si>
  <si>
    <t>2.7.1.4</t>
  </si>
  <si>
    <t>Расходы на реализацию муниципальной программы «Организация и проведение досуговых мероприятий для жителей Внутригородского Муниципального образования Санкт-Петербурга муниципальный округ № 78»</t>
  </si>
  <si>
    <t>1600010000</t>
  </si>
  <si>
    <t>2.7.1.4.1</t>
  </si>
  <si>
    <t>Расходы на реализацию муниципальной программы «Организация и проведение досуговых мероприятий для детей и подростков, проживающих на территории Внутригородского Муниципального образования Санкт-Петербурга муниципальный округ № 78»</t>
  </si>
  <si>
    <t>1700010000</t>
  </si>
  <si>
    <t>2.7.1.5</t>
  </si>
  <si>
    <t>Расходы на реализацию муниципальной программы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Внутригородского Муниципального образования Санкт-Петербурга муниципальный округ № 78, социальную и культурную адаптацию мигрантов, профилактику межнациональных (межэтнических) конфликтов»</t>
  </si>
  <si>
    <t>1800010000</t>
  </si>
  <si>
    <t>2.7.1.5.1</t>
  </si>
  <si>
    <t>2.8</t>
  </si>
  <si>
    <t>2.8.1</t>
  </si>
  <si>
    <t>ПЕНСИОННОЕ ОБЕСПЕЧЕНИЕ</t>
  </si>
  <si>
    <t>1001</t>
  </si>
  <si>
    <t>2.8.1.1</t>
  </si>
  <si>
    <t>Расходы на выплаты пенсии за выслугу лет лицам, замещавшим должности муниципальной службы</t>
  </si>
  <si>
    <t>8840010000</t>
  </si>
  <si>
    <t>2.8.1.1.1.</t>
  </si>
  <si>
    <t>2.8.2.</t>
  </si>
  <si>
    <t>2.8.2.1</t>
  </si>
  <si>
    <t>Расходы на выплаты ежемесячной доплаты за стаж лицам, замещавшим муниципальные должности</t>
  </si>
  <si>
    <t>8840020000</t>
  </si>
  <si>
    <t>2.8.2.1.1</t>
  </si>
  <si>
    <t>2.8.3.</t>
  </si>
  <si>
    <t>2.8.3.1</t>
  </si>
  <si>
    <t>88500G0860</t>
  </si>
  <si>
    <t>2.8.3.1.1</t>
  </si>
  <si>
    <t>2.8.3.2</t>
  </si>
  <si>
    <t>88500G0870</t>
  </si>
  <si>
    <t>2.8.3.2.1</t>
  </si>
  <si>
    <t>2.8.3.3.</t>
  </si>
  <si>
    <t>Расходы на содержание и обеспечение деятельности местной администрации муниципального образования</t>
  </si>
  <si>
    <t>2.8.3.3.1</t>
  </si>
  <si>
    <t>2.9</t>
  </si>
  <si>
    <t>2.9.1.</t>
  </si>
  <si>
    <t>2.9.1.1</t>
  </si>
  <si>
    <t>Расходы на реализацию муниципальной программы «Обеспечение условий для развития на территории Внутригородского Муниципального образования Санкт-Петербурга муниципальный округ №78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мероприятий»</t>
  </si>
  <si>
    <t>1900010000</t>
  </si>
  <si>
    <t>2.9.1.1.1</t>
  </si>
  <si>
    <t>2.10</t>
  </si>
  <si>
    <t>2.10.1.</t>
  </si>
  <si>
    <t>2.10.1.1</t>
  </si>
  <si>
    <t>Расходы на реализацию муниципальной программы «Выпуск и распространение информационного бюллетеня «Ваш Муниципальный», опубликование муниципальных правовых актов, иной информации»</t>
  </si>
  <si>
    <t>2000010000</t>
  </si>
  <si>
    <t>2.10.1.1.1.</t>
  </si>
  <si>
    <t>ИТОГО</t>
  </si>
  <si>
    <t xml:space="preserve">МУНИЦИПАЛЬНЫЙ  ОКРУГ № 78 </t>
  </si>
  <si>
    <t>ОБ  ИСПОЛНЕНИИ  РАСХОДНОЙ ЧАСТИ МЕСТНОГО БЮДЖЕТА</t>
  </si>
  <si>
    <t xml:space="preserve">  ОТЧЕТ</t>
  </si>
  <si>
    <t xml:space="preserve">Бюджет   2020 г. </t>
  </si>
  <si>
    <t xml:space="preserve"> ОТЧЕТ</t>
  </si>
  <si>
    <t>О  ИСПОЛНЕНИИ  ДОХОДНОЙ ЧАСТИ МЕСТНОГО БЮДЖЕТА</t>
  </si>
  <si>
    <t>Исполнено</t>
  </si>
  <si>
    <t>% Исполнения</t>
  </si>
  <si>
    <t>главного адми-нистра-тора</t>
  </si>
  <si>
    <t xml:space="preserve">11602000020000140
</t>
  </si>
  <si>
    <t>10501022010000110</t>
  </si>
  <si>
    <t>10501050010000110</t>
  </si>
  <si>
    <t>Налог взимаемый с налогоплательциков,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</si>
  <si>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1.1.3.</t>
  </si>
  <si>
    <t>1.1.4.</t>
  </si>
  <si>
    <t>Минимальный налог, зачисляемый в бюджеты субъектов Российской Федерации( за налоговые периоды истекшие до 1 января 2016 года)</t>
  </si>
  <si>
    <t>805,808,815, 820,824, 825,828</t>
  </si>
  <si>
    <t>182,806, 807, 815, 863</t>
  </si>
  <si>
    <t>11610031030000140</t>
  </si>
  <si>
    <t>11610123010000140</t>
  </si>
  <si>
    <t>11610030030000140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</si>
  <si>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
</t>
  </si>
  <si>
    <t>Возмещение ущерба при возникновении страховых случаев, когда выгодоприобретателями выступают получатели средств бюджета внутригородского муниципального образования города федерального значения</t>
  </si>
  <si>
    <t>11607000010000140</t>
  </si>
  <si>
    <t>11607090000000140</t>
  </si>
  <si>
    <t>11607090030000140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</si>
  <si>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</si>
  <si>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</si>
  <si>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</si>
  <si>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>за 9 месяцев 2020 года</t>
  </si>
  <si>
    <t>0740010000</t>
  </si>
  <si>
    <t>2.4.1.2.5</t>
  </si>
  <si>
    <t>2.4.1.2.5.1</t>
  </si>
  <si>
    <t>Расходы на реализацию подпрограммы «Паспортизация территорий зеленых насаждений общего пользования местного значения включая проведение учета зеленых насаждений искусственного происхождения и иных элементов благоустройства, расположенных на территориях зеленых насаждений общего пользования местного значения»</t>
  </si>
  <si>
    <t>от 06.10.2020   №  76-А</t>
  </si>
  <si>
    <t>11602010020000140</t>
  </si>
  <si>
    <t>11602010020100140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</si>
</sst>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0.0"/>
    <numFmt numFmtId="174" formatCode="#,##0.0_р_."/>
    <numFmt numFmtId="175" formatCode="#,##0.000_р_."/>
    <numFmt numFmtId="176" formatCode="#,##0.0"/>
    <numFmt numFmtId="177" formatCode="0.0%"/>
    <numFmt numFmtId="178" formatCode="0.000"/>
    <numFmt numFmtId="179" formatCode="0.0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0"/>
    <numFmt numFmtId="189" formatCode="0.0000000000"/>
    <numFmt numFmtId="190" formatCode="0.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00&quot;р.&quot;"/>
    <numFmt numFmtId="196" formatCode="#,##0.00000"/>
    <numFmt numFmtId="197" formatCode="[$-FC19]d\ mmmm\ yyyy\ &quot;г.&quot;"/>
  </numFmts>
  <fonts count="7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8"/>
      <name val="Arial Black"/>
      <family val="2"/>
    </font>
    <font>
      <b/>
      <sz val="10"/>
      <name val="Arial Black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indexed="17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.5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9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Times New Roman"/>
      <family val="1"/>
    </font>
    <font>
      <b/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10" fillId="0" borderId="0" xfId="54" applyFont="1" applyFill="1">
      <alignment/>
      <protection/>
    </xf>
    <xf numFmtId="0" fontId="10" fillId="0" borderId="0" xfId="56">
      <alignment/>
      <protection/>
    </xf>
    <xf numFmtId="0" fontId="10" fillId="0" borderId="0" xfId="56" applyAlignment="1">
      <alignment horizontal="center" vertical="center"/>
      <protection/>
    </xf>
    <xf numFmtId="0" fontId="10" fillId="0" borderId="0" xfId="56" applyBorder="1" applyAlignment="1">
      <alignment horizontal="center" vertical="center"/>
      <protection/>
    </xf>
    <xf numFmtId="173" fontId="1" fillId="0" borderId="0" xfId="56" applyNumberFormat="1" applyFont="1" applyFill="1" applyBorder="1" applyAlignment="1">
      <alignment horizontal="center" vertical="center" wrapText="1"/>
      <protection/>
    </xf>
    <xf numFmtId="173" fontId="1" fillId="0" borderId="0" xfId="56" applyNumberFormat="1" applyFont="1" applyFill="1" applyBorder="1" applyAlignment="1">
      <alignment horizontal="center" vertical="center"/>
      <protection/>
    </xf>
    <xf numFmtId="173" fontId="10" fillId="0" borderId="0" xfId="56" applyNumberFormat="1" applyFont="1" applyFill="1" applyBorder="1" applyAlignment="1">
      <alignment horizontal="center" vertical="center"/>
      <protection/>
    </xf>
    <xf numFmtId="173" fontId="4" fillId="0" borderId="0" xfId="56" applyNumberFormat="1" applyFont="1" applyFill="1" applyBorder="1" applyAlignment="1">
      <alignment horizontal="center" vertical="center"/>
      <protection/>
    </xf>
    <xf numFmtId="173" fontId="0" fillId="0" borderId="0" xfId="56" applyNumberFormat="1" applyFont="1" applyFill="1" applyBorder="1" applyAlignment="1">
      <alignment horizontal="center" vertical="center"/>
      <protection/>
    </xf>
    <xf numFmtId="173" fontId="4" fillId="0" borderId="0" xfId="56" applyNumberFormat="1" applyFont="1" applyFill="1" applyBorder="1" applyAlignment="1">
      <alignment horizontal="center" vertical="center" wrapText="1"/>
      <protection/>
    </xf>
    <xf numFmtId="173" fontId="11" fillId="0" borderId="0" xfId="56" applyNumberFormat="1" applyFont="1" applyFill="1" applyBorder="1" applyAlignment="1">
      <alignment horizontal="center" vertical="center"/>
      <protection/>
    </xf>
    <xf numFmtId="173" fontId="7" fillId="0" borderId="0" xfId="56" applyNumberFormat="1" applyFont="1" applyFill="1" applyBorder="1" applyAlignment="1">
      <alignment horizontal="center" vertical="center"/>
      <protection/>
    </xf>
    <xf numFmtId="173" fontId="11" fillId="0" borderId="0" xfId="56" applyNumberFormat="1" applyFont="1" applyBorder="1" applyAlignment="1">
      <alignment horizontal="center" vertical="center"/>
      <protection/>
    </xf>
    <xf numFmtId="173" fontId="12" fillId="0" borderId="0" xfId="56" applyNumberFormat="1" applyFont="1" applyFill="1" applyBorder="1" applyAlignment="1">
      <alignment horizontal="center" vertical="center"/>
      <protection/>
    </xf>
    <xf numFmtId="173" fontId="5" fillId="0" borderId="0" xfId="56" applyNumberFormat="1" applyFont="1" applyFill="1" applyBorder="1" applyAlignment="1">
      <alignment horizontal="center" vertical="center"/>
      <protection/>
    </xf>
    <xf numFmtId="0" fontId="10" fillId="0" borderId="0" xfId="54" applyFont="1" applyFill="1" applyAlignment="1">
      <alignment horizontal="left" vertical="center"/>
      <protection/>
    </xf>
    <xf numFmtId="173" fontId="11" fillId="0" borderId="0" xfId="56" applyNumberFormat="1" applyFont="1" applyAlignment="1">
      <alignment horizontal="center" vertical="center"/>
      <protection/>
    </xf>
    <xf numFmtId="173" fontId="10" fillId="0" borderId="0" xfId="56" applyNumberFormat="1">
      <alignment/>
      <protection/>
    </xf>
    <xf numFmtId="0" fontId="10" fillId="0" borderId="0" xfId="54" applyAlignment="1">
      <alignment horizontal="center" vertical="center"/>
      <protection/>
    </xf>
    <xf numFmtId="0" fontId="11" fillId="0" borderId="0" xfId="56" applyFont="1" applyAlignment="1">
      <alignment horizontal="center" vertical="center"/>
      <protection/>
    </xf>
    <xf numFmtId="0" fontId="10" fillId="0" borderId="0" xfId="54" applyFill="1">
      <alignment/>
      <protection/>
    </xf>
    <xf numFmtId="0" fontId="10" fillId="0" borderId="0" xfId="54" applyFont="1">
      <alignment/>
      <protection/>
    </xf>
    <xf numFmtId="0" fontId="10" fillId="0" borderId="0" xfId="54">
      <alignment/>
      <protection/>
    </xf>
    <xf numFmtId="0" fontId="7" fillId="0" borderId="0" xfId="64" applyFont="1">
      <alignment/>
      <protection/>
    </xf>
    <xf numFmtId="0" fontId="0" fillId="0" borderId="0" xfId="54" applyFont="1">
      <alignment/>
      <protection/>
    </xf>
    <xf numFmtId="0" fontId="10" fillId="0" borderId="0" xfId="56" applyFont="1" applyAlignment="1">
      <alignment horizontal="center" vertical="center"/>
      <protection/>
    </xf>
    <xf numFmtId="0" fontId="11" fillId="0" borderId="0" xfId="54" applyFont="1" applyFill="1" applyAlignment="1">
      <alignment horizontal="left" vertical="center"/>
      <protection/>
    </xf>
    <xf numFmtId="173" fontId="10" fillId="0" borderId="0" xfId="56" applyNumberFormat="1" applyFont="1">
      <alignment/>
      <protection/>
    </xf>
    <xf numFmtId="14" fontId="10" fillId="0" borderId="0" xfId="54" applyNumberFormat="1" applyFont="1" applyFill="1" applyAlignment="1">
      <alignment horizontal="center"/>
      <protection/>
    </xf>
    <xf numFmtId="0" fontId="15" fillId="0" borderId="0" xfId="54" applyFont="1" applyFill="1" applyAlignment="1">
      <alignment horizontal="center"/>
      <protection/>
    </xf>
    <xf numFmtId="0" fontId="11" fillId="0" borderId="0" xfId="54" applyFont="1" applyFill="1" applyBorder="1" applyAlignment="1">
      <alignment horizontal="center"/>
      <protection/>
    </xf>
    <xf numFmtId="0" fontId="10" fillId="0" borderId="0" xfId="56" applyFont="1" applyFill="1">
      <alignment/>
      <protection/>
    </xf>
    <xf numFmtId="0" fontId="0" fillId="0" borderId="0" xfId="0" applyBorder="1" applyAlignment="1">
      <alignment/>
    </xf>
    <xf numFmtId="0" fontId="10" fillId="0" borderId="0" xfId="56" applyFont="1">
      <alignment/>
      <protection/>
    </xf>
    <xf numFmtId="0" fontId="10" fillId="0" borderId="0" xfId="61" applyFont="1" applyFill="1">
      <alignment/>
      <protection/>
    </xf>
    <xf numFmtId="49" fontId="16" fillId="0" borderId="0" xfId="56" applyNumberFormat="1" applyFont="1" applyFill="1" applyBorder="1" applyAlignment="1">
      <alignment horizontal="center" vertical="center" wrapText="1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49" fontId="17" fillId="0" borderId="0" xfId="56" applyNumberFormat="1" applyFont="1" applyFill="1" applyBorder="1" applyAlignment="1">
      <alignment horizontal="left" vertical="center" wrapText="1"/>
      <protection/>
    </xf>
    <xf numFmtId="173" fontId="16" fillId="0" borderId="0" xfId="56" applyNumberFormat="1" applyFont="1" applyFill="1" applyBorder="1" applyAlignment="1">
      <alignment horizontal="center" vertical="center" wrapText="1"/>
      <protection/>
    </xf>
    <xf numFmtId="49" fontId="17" fillId="0" borderId="0" xfId="56" applyNumberFormat="1" applyFont="1" applyFill="1" applyBorder="1" applyAlignment="1">
      <alignment horizontal="center" vertical="center" wrapText="1"/>
      <protection/>
    </xf>
    <xf numFmtId="0" fontId="11" fillId="0" borderId="0" xfId="56" applyFont="1" applyFill="1" applyBorder="1" applyAlignment="1">
      <alignment horizontal="center" vertical="center"/>
      <protection/>
    </xf>
    <xf numFmtId="49" fontId="1" fillId="0" borderId="0" xfId="56" applyNumberFormat="1" applyFont="1" applyFill="1" applyBorder="1" applyAlignment="1">
      <alignment horizontal="center" vertical="center" wrapText="1"/>
      <protection/>
    </xf>
    <xf numFmtId="49" fontId="4" fillId="0" borderId="0" xfId="56" applyNumberFormat="1" applyFont="1" applyFill="1" applyBorder="1" applyAlignment="1">
      <alignment horizontal="center" vertical="center" wrapText="1"/>
      <protection/>
    </xf>
    <xf numFmtId="49" fontId="4" fillId="0" borderId="0" xfId="56" applyNumberFormat="1" applyFont="1" applyFill="1" applyBorder="1" applyAlignment="1">
      <alignment horizontal="left" vertical="center" wrapText="1"/>
      <protection/>
    </xf>
    <xf numFmtId="0" fontId="10" fillId="0" borderId="0" xfId="56" applyBorder="1">
      <alignment/>
      <protection/>
    </xf>
    <xf numFmtId="173" fontId="10" fillId="0" borderId="0" xfId="56" applyNumberFormat="1" applyAlignment="1">
      <alignment horizontal="center" vertical="center"/>
      <protection/>
    </xf>
    <xf numFmtId="0" fontId="10" fillId="0" borderId="0" xfId="54" applyFont="1" applyFill="1" applyBorder="1">
      <alignment/>
      <protection/>
    </xf>
    <xf numFmtId="0" fontId="10" fillId="0" borderId="0" xfId="54" applyFont="1" applyFill="1" applyAlignment="1">
      <alignment horizontal="center" vertical="center"/>
      <protection/>
    </xf>
    <xf numFmtId="0" fontId="0" fillId="0" borderId="0" xfId="54" applyFont="1" applyFill="1">
      <alignment/>
      <protection/>
    </xf>
    <xf numFmtId="49" fontId="75" fillId="0" borderId="0" xfId="54" applyNumberFormat="1" applyFont="1" applyFill="1" applyBorder="1" applyAlignment="1">
      <alignment horizontal="center" vertical="top"/>
      <protection/>
    </xf>
    <xf numFmtId="0" fontId="10" fillId="0" borderId="0" xfId="54" applyBorder="1">
      <alignment/>
      <protection/>
    </xf>
    <xf numFmtId="0" fontId="0" fillId="0" borderId="0" xfId="54" applyFont="1" applyBorder="1">
      <alignment/>
      <protection/>
    </xf>
    <xf numFmtId="0" fontId="10" fillId="0" borderId="0" xfId="54" applyFont="1" applyBorder="1">
      <alignment/>
      <protection/>
    </xf>
    <xf numFmtId="0" fontId="10" fillId="0" borderId="0" xfId="54" applyFont="1" applyFill="1" applyBorder="1" applyAlignment="1">
      <alignment horizontal="center"/>
      <protection/>
    </xf>
    <xf numFmtId="0" fontId="10" fillId="0" borderId="0" xfId="54" applyFont="1" applyFill="1" applyBorder="1" applyAlignment="1">
      <alignment horizontal="center" vertical="center"/>
      <protection/>
    </xf>
    <xf numFmtId="49" fontId="10" fillId="0" borderId="0" xfId="63" applyNumberFormat="1" applyFont="1" applyFill="1" applyBorder="1" applyAlignment="1">
      <alignment horizontal="center" vertical="center" wrapText="1"/>
      <protection/>
    </xf>
    <xf numFmtId="49" fontId="10" fillId="0" borderId="0" xfId="62" applyNumberFormat="1" applyFont="1" applyFill="1" applyBorder="1" applyAlignment="1">
      <alignment horizontal="center" vertical="center" wrapText="1"/>
      <protection/>
    </xf>
    <xf numFmtId="173" fontId="18" fillId="0" borderId="0" xfId="62" applyNumberFormat="1" applyFont="1" applyFill="1" applyBorder="1" applyAlignment="1">
      <alignment horizontal="center" vertical="center"/>
      <protection/>
    </xf>
    <xf numFmtId="173" fontId="11" fillId="0" borderId="0" xfId="54" applyNumberFormat="1" applyFont="1" applyFill="1" applyBorder="1" applyAlignment="1">
      <alignment horizontal="center" vertical="center"/>
      <protection/>
    </xf>
    <xf numFmtId="173" fontId="10" fillId="0" borderId="0" xfId="54" applyNumberFormat="1" applyFont="1" applyFill="1" applyBorder="1" applyAlignment="1">
      <alignment horizontal="center" vertical="center"/>
      <protection/>
    </xf>
    <xf numFmtId="49" fontId="7" fillId="0" borderId="0" xfId="62" applyNumberFormat="1" applyFont="1" applyFill="1" applyBorder="1" applyAlignment="1">
      <alignment horizontal="center" vertical="center" wrapText="1"/>
      <protection/>
    </xf>
    <xf numFmtId="0" fontId="11" fillId="0" borderId="0" xfId="54" applyFont="1">
      <alignment/>
      <protection/>
    </xf>
    <xf numFmtId="0" fontId="11" fillId="0" borderId="0" xfId="54" applyFont="1" applyFill="1" applyBorder="1">
      <alignment/>
      <protection/>
    </xf>
    <xf numFmtId="0" fontId="10" fillId="0" borderId="0" xfId="54" applyFill="1" applyBorder="1">
      <alignment/>
      <protection/>
    </xf>
    <xf numFmtId="0" fontId="10" fillId="0" borderId="0" xfId="54" applyBorder="1" applyAlignment="1">
      <alignment horizontal="center" vertical="center"/>
      <protection/>
    </xf>
    <xf numFmtId="0" fontId="10" fillId="0" borderId="0" xfId="54" applyFont="1" applyFill="1" applyBorder="1" applyAlignment="1">
      <alignment horizontal="left" vertical="center"/>
      <protection/>
    </xf>
    <xf numFmtId="173" fontId="11" fillId="0" borderId="0" xfId="62" applyNumberFormat="1" applyFont="1" applyFill="1" applyBorder="1" applyAlignment="1">
      <alignment horizontal="center" vertical="center" wrapText="1"/>
      <protection/>
    </xf>
    <xf numFmtId="0" fontId="7" fillId="0" borderId="0" xfId="54" applyFont="1" applyFill="1" applyBorder="1">
      <alignment/>
      <protection/>
    </xf>
    <xf numFmtId="173" fontId="7" fillId="0" borderId="0" xfId="54" applyNumberFormat="1" applyFont="1" applyBorder="1" applyAlignment="1">
      <alignment horizontal="center" vertical="center"/>
      <protection/>
    </xf>
    <xf numFmtId="0" fontId="11" fillId="0" borderId="0" xfId="54" applyFont="1" applyBorder="1">
      <alignment/>
      <protection/>
    </xf>
    <xf numFmtId="0" fontId="76" fillId="0" borderId="0" xfId="54" applyFont="1" applyFill="1" applyBorder="1">
      <alignment/>
      <protection/>
    </xf>
    <xf numFmtId="173" fontId="11" fillId="0" borderId="0" xfId="54" applyNumberFormat="1" applyFont="1" applyBorder="1" applyAlignment="1">
      <alignment horizontal="center" vertical="center"/>
      <protection/>
    </xf>
    <xf numFmtId="49" fontId="7" fillId="0" borderId="0" xfId="54" applyNumberFormat="1" applyFont="1" applyBorder="1" applyAlignment="1">
      <alignment horizontal="center" vertical="center" wrapText="1"/>
      <protection/>
    </xf>
    <xf numFmtId="0" fontId="14" fillId="0" borderId="0" xfId="54" applyFont="1" applyBorder="1" applyAlignment="1">
      <alignment horizontal="left" vertical="center" wrapText="1"/>
      <protection/>
    </xf>
    <xf numFmtId="173" fontId="10" fillId="0" borderId="0" xfId="54" applyNumberFormat="1" applyFont="1" applyBorder="1" applyAlignment="1">
      <alignment horizontal="center" vertical="center"/>
      <protection/>
    </xf>
    <xf numFmtId="0" fontId="19" fillId="0" borderId="0" xfId="54" applyFont="1" applyBorder="1">
      <alignment/>
      <protection/>
    </xf>
    <xf numFmtId="173" fontId="19" fillId="0" borderId="0" xfId="54" applyNumberFormat="1" applyFont="1" applyBorder="1" applyAlignment="1">
      <alignment horizontal="center" vertical="center"/>
      <protection/>
    </xf>
    <xf numFmtId="0" fontId="13" fillId="0" borderId="0" xfId="54" applyFont="1" applyBorder="1">
      <alignment/>
      <protection/>
    </xf>
    <xf numFmtId="0" fontId="10" fillId="0" borderId="0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0" xfId="54" applyFont="1" applyFill="1" applyBorder="1">
      <alignment/>
      <protection/>
    </xf>
    <xf numFmtId="49" fontId="20" fillId="0" borderId="0" xfId="54" applyNumberFormat="1" applyFont="1" applyFill="1" applyBorder="1" applyAlignment="1">
      <alignment horizontal="center" vertical="center" wrapText="1"/>
      <protection/>
    </xf>
    <xf numFmtId="173" fontId="21" fillId="0" borderId="0" xfId="54" applyNumberFormat="1" applyFont="1" applyBorder="1" applyAlignment="1">
      <alignment horizontal="center" vertical="center"/>
      <protection/>
    </xf>
    <xf numFmtId="49" fontId="13" fillId="0" borderId="0" xfId="54" applyNumberFormat="1" applyFont="1" applyFill="1" applyBorder="1" applyAlignment="1">
      <alignment horizontal="center" vertical="center" wrapText="1"/>
      <protection/>
    </xf>
    <xf numFmtId="0" fontId="22" fillId="0" borderId="0" xfId="54" applyFont="1" applyBorder="1">
      <alignment/>
      <protection/>
    </xf>
    <xf numFmtId="0" fontId="21" fillId="0" borderId="0" xfId="54" applyFont="1" applyBorder="1">
      <alignment/>
      <protection/>
    </xf>
    <xf numFmtId="49" fontId="11" fillId="0" borderId="0" xfId="0" applyNumberFormat="1" applyFont="1" applyFill="1" applyBorder="1" applyAlignment="1">
      <alignment vertical="center"/>
    </xf>
    <xf numFmtId="0" fontId="10" fillId="0" borderId="0" xfId="64" applyFont="1">
      <alignment/>
      <protection/>
    </xf>
    <xf numFmtId="0" fontId="10" fillId="0" borderId="0" xfId="54" applyFont="1" applyAlignment="1">
      <alignment horizontal="center" vertical="center"/>
      <protection/>
    </xf>
    <xf numFmtId="0" fontId="11" fillId="0" borderId="0" xfId="54" applyFont="1" applyAlignment="1">
      <alignment horizontal="center" vertical="center"/>
      <protection/>
    </xf>
    <xf numFmtId="0" fontId="10" fillId="33" borderId="0" xfId="56" applyFill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173" fontId="24" fillId="0" borderId="10" xfId="0" applyNumberFormat="1" applyFont="1" applyFill="1" applyBorder="1" applyAlignment="1">
      <alignment horizontal="center" vertical="center" wrapText="1"/>
    </xf>
    <xf numFmtId="0" fontId="11" fillId="0" borderId="0" xfId="54" applyFont="1" applyBorder="1" applyAlignment="1">
      <alignment horizontal="center" vertical="center"/>
      <protection/>
    </xf>
    <xf numFmtId="173" fontId="26" fillId="0" borderId="0" xfId="54" applyNumberFormat="1" applyFont="1" applyBorder="1" applyAlignment="1">
      <alignment horizontal="center" vertical="center"/>
      <protection/>
    </xf>
    <xf numFmtId="173" fontId="27" fillId="0" borderId="0" xfId="54" applyNumberFormat="1" applyFont="1" applyBorder="1" applyAlignment="1">
      <alignment horizontal="center" vertical="center"/>
      <protection/>
    </xf>
    <xf numFmtId="0" fontId="13" fillId="0" borderId="0" xfId="54" applyFont="1" applyBorder="1" applyAlignment="1">
      <alignment horizontal="left" vertical="center" wrapText="1"/>
      <protection/>
    </xf>
    <xf numFmtId="49" fontId="28" fillId="0" borderId="11" xfId="62" applyNumberFormat="1" applyFont="1" applyFill="1" applyBorder="1" applyAlignment="1">
      <alignment horizontal="center" vertical="center"/>
      <protection/>
    </xf>
    <xf numFmtId="49" fontId="14" fillId="0" borderId="0" xfId="62" applyNumberFormat="1" applyFont="1" applyFill="1" applyBorder="1" applyAlignment="1">
      <alignment horizontal="center" vertical="center" wrapText="1"/>
      <protection/>
    </xf>
    <xf numFmtId="0" fontId="6" fillId="0" borderId="0" xfId="58" applyFont="1" applyFill="1" applyBorder="1" applyAlignment="1">
      <alignment horizontal="center" vertical="center" wrapText="1"/>
      <protection/>
    </xf>
    <xf numFmtId="49" fontId="12" fillId="0" borderId="0" xfId="63" applyNumberFormat="1" applyFont="1" applyFill="1" applyBorder="1" applyAlignment="1">
      <alignment horizontal="center" vertical="center" wrapText="1"/>
      <protection/>
    </xf>
    <xf numFmtId="173" fontId="12" fillId="0" borderId="0" xfId="63" applyNumberFormat="1" applyFont="1" applyFill="1" applyBorder="1" applyAlignment="1">
      <alignment horizontal="center" vertical="center" wrapText="1"/>
      <protection/>
    </xf>
    <xf numFmtId="177" fontId="5" fillId="0" borderId="0" xfId="69" applyNumberFormat="1" applyFont="1" applyFill="1" applyBorder="1" applyAlignment="1">
      <alignment horizontal="center" vertical="center" wrapText="1"/>
    </xf>
    <xf numFmtId="49" fontId="12" fillId="0" borderId="0" xfId="62" applyNumberFormat="1" applyFont="1" applyFill="1" applyBorder="1" applyAlignment="1">
      <alignment horizontal="center" vertical="center" wrapText="1"/>
      <protection/>
    </xf>
    <xf numFmtId="173" fontId="12" fillId="0" borderId="0" xfId="54" applyNumberFormat="1" applyFont="1" applyFill="1" applyBorder="1" applyAlignment="1">
      <alignment horizontal="center" vertical="center"/>
      <protection/>
    </xf>
    <xf numFmtId="173" fontId="7" fillId="0" borderId="0" xfId="54" applyNumberFormat="1" applyFont="1" applyFill="1" applyBorder="1" applyAlignment="1">
      <alignment horizontal="center" vertical="center"/>
      <protection/>
    </xf>
    <xf numFmtId="177" fontId="7" fillId="0" borderId="0" xfId="69" applyNumberFormat="1" applyFont="1" applyBorder="1" applyAlignment="1">
      <alignment horizontal="center" vertical="center"/>
    </xf>
    <xf numFmtId="177" fontId="12" fillId="0" borderId="0" xfId="69" applyNumberFormat="1" applyFont="1" applyBorder="1" applyAlignment="1">
      <alignment horizontal="center" vertical="center"/>
    </xf>
    <xf numFmtId="176" fontId="11" fillId="0" borderId="0" xfId="54" applyNumberFormat="1" applyFont="1" applyBorder="1" applyAlignment="1">
      <alignment horizontal="center" vertical="center"/>
      <protection/>
    </xf>
    <xf numFmtId="173" fontId="12" fillId="0" borderId="0" xfId="54" applyNumberFormat="1" applyFont="1" applyBorder="1" applyAlignment="1">
      <alignment horizontal="center" vertical="center"/>
      <protection/>
    </xf>
    <xf numFmtId="176" fontId="10" fillId="0" borderId="0" xfId="54" applyNumberFormat="1" applyFont="1" applyBorder="1" applyAlignment="1">
      <alignment horizontal="center" vertical="center"/>
      <protection/>
    </xf>
    <xf numFmtId="0" fontId="7" fillId="0" borderId="0" xfId="62" applyFont="1" applyFill="1" applyBorder="1">
      <alignment/>
      <protection/>
    </xf>
    <xf numFmtId="176" fontId="10" fillId="0" borderId="0" xfId="54" applyNumberFormat="1" applyBorder="1" applyAlignment="1">
      <alignment horizontal="center" vertical="center"/>
      <protection/>
    </xf>
    <xf numFmtId="0" fontId="12" fillId="0" borderId="0" xfId="62" applyFont="1" applyFill="1" applyBorder="1">
      <alignment/>
      <protection/>
    </xf>
    <xf numFmtId="49" fontId="7" fillId="0" borderId="0" xfId="62" applyNumberFormat="1" applyFont="1" applyFill="1" applyBorder="1" applyAlignment="1">
      <alignment horizontal="center" vertical="center"/>
      <protection/>
    </xf>
    <xf numFmtId="49" fontId="12" fillId="0" borderId="0" xfId="62" applyNumberFormat="1" applyFont="1" applyFill="1" applyBorder="1" applyAlignment="1">
      <alignment horizontal="center" vertical="center"/>
      <protection/>
    </xf>
    <xf numFmtId="0" fontId="12" fillId="0" borderId="0" xfId="54" applyFont="1" applyFill="1" applyBorder="1">
      <alignment/>
      <protection/>
    </xf>
    <xf numFmtId="49" fontId="14" fillId="0" borderId="12" xfId="62" applyNumberFormat="1" applyFont="1" applyFill="1" applyBorder="1" applyAlignment="1">
      <alignment horizontal="center" vertical="center" wrapText="1"/>
      <protection/>
    </xf>
    <xf numFmtId="49" fontId="12" fillId="0" borderId="12" xfId="63" applyNumberFormat="1" applyFont="1" applyFill="1" applyBorder="1" applyAlignment="1">
      <alignment horizontal="center" vertical="center" wrapText="1"/>
      <protection/>
    </xf>
    <xf numFmtId="49" fontId="12" fillId="0" borderId="12" xfId="62" applyNumberFormat="1" applyFont="1" applyFill="1" applyBorder="1" applyAlignment="1">
      <alignment horizontal="center" vertical="center" wrapText="1"/>
      <protection/>
    </xf>
    <xf numFmtId="49" fontId="7" fillId="0" borderId="12" xfId="62" applyNumberFormat="1" applyFont="1" applyFill="1" applyBorder="1" applyAlignment="1">
      <alignment horizontal="center" vertical="center" wrapText="1"/>
      <protection/>
    </xf>
    <xf numFmtId="0" fontId="7" fillId="0" borderId="12" xfId="62" applyFont="1" applyFill="1" applyBorder="1">
      <alignment/>
      <protection/>
    </xf>
    <xf numFmtId="0" fontId="12" fillId="0" borderId="12" xfId="62" applyFont="1" applyFill="1" applyBorder="1">
      <alignment/>
      <protection/>
    </xf>
    <xf numFmtId="49" fontId="7" fillId="0" borderId="12" xfId="62" applyNumberFormat="1" applyFont="1" applyFill="1" applyBorder="1" applyAlignment="1">
      <alignment horizontal="center" vertical="center"/>
      <protection/>
    </xf>
    <xf numFmtId="49" fontId="12" fillId="0" borderId="12" xfId="62" applyNumberFormat="1" applyFont="1" applyFill="1" applyBorder="1" applyAlignment="1">
      <alignment horizontal="center" vertical="center"/>
      <protection/>
    </xf>
    <xf numFmtId="0" fontId="12" fillId="0" borderId="12" xfId="54" applyFont="1" applyFill="1" applyBorder="1">
      <alignment/>
      <protection/>
    </xf>
    <xf numFmtId="0" fontId="11" fillId="0" borderId="12" xfId="54" applyFont="1" applyBorder="1" applyAlignment="1">
      <alignment horizontal="center" vertical="center"/>
      <protection/>
    </xf>
    <xf numFmtId="0" fontId="7" fillId="0" borderId="12" xfId="54" applyFont="1" applyFill="1" applyBorder="1">
      <alignment/>
      <protection/>
    </xf>
    <xf numFmtId="49" fontId="28" fillId="0" borderId="11" xfId="56" applyNumberFormat="1" applyFont="1" applyFill="1" applyBorder="1" applyAlignment="1">
      <alignment horizontal="center" vertical="center" wrapText="1"/>
      <protection/>
    </xf>
    <xf numFmtId="49" fontId="30" fillId="0" borderId="13" xfId="56" applyNumberFormat="1" applyFont="1" applyFill="1" applyBorder="1" applyAlignment="1">
      <alignment horizontal="center" vertical="center" wrapText="1"/>
      <protection/>
    </xf>
    <xf numFmtId="49" fontId="24" fillId="0" borderId="11" xfId="56" applyNumberFormat="1" applyFont="1" applyFill="1" applyBorder="1" applyAlignment="1">
      <alignment horizontal="left" vertical="center" wrapText="1"/>
      <protection/>
    </xf>
    <xf numFmtId="173" fontId="28" fillId="0" borderId="11" xfId="56" applyNumberFormat="1" applyFont="1" applyFill="1" applyBorder="1" applyAlignment="1">
      <alignment horizontal="center" vertical="center" wrapText="1"/>
      <protection/>
    </xf>
    <xf numFmtId="49" fontId="24" fillId="0" borderId="13" xfId="56" applyNumberFormat="1" applyFont="1" applyFill="1" applyBorder="1" applyAlignment="1">
      <alignment horizontal="center" vertical="center" wrapText="1"/>
      <protection/>
    </xf>
    <xf numFmtId="173" fontId="24" fillId="0" borderId="11" xfId="56" applyNumberFormat="1" applyFont="1" applyFill="1" applyBorder="1" applyAlignment="1">
      <alignment horizontal="center" vertical="center"/>
      <protection/>
    </xf>
    <xf numFmtId="0" fontId="24" fillId="0" borderId="11" xfId="56" applyFont="1" applyFill="1" applyBorder="1" applyAlignment="1">
      <alignment horizontal="center" vertical="center"/>
      <protection/>
    </xf>
    <xf numFmtId="49" fontId="29" fillId="0" borderId="11" xfId="56" applyNumberFormat="1" applyFont="1" applyFill="1" applyBorder="1" applyAlignment="1">
      <alignment horizontal="center" vertical="center" wrapText="1"/>
      <protection/>
    </xf>
    <xf numFmtId="0" fontId="31" fillId="0" borderId="11" xfId="56" applyFont="1" applyFill="1" applyBorder="1" applyAlignment="1">
      <alignment horizontal="center" vertical="center"/>
      <protection/>
    </xf>
    <xf numFmtId="49" fontId="31" fillId="0" borderId="13" xfId="56" applyNumberFormat="1" applyFont="1" applyFill="1" applyBorder="1" applyAlignment="1">
      <alignment horizontal="center" vertical="center" wrapText="1"/>
      <protection/>
    </xf>
    <xf numFmtId="49" fontId="31" fillId="0" borderId="11" xfId="56" applyNumberFormat="1" applyFont="1" applyFill="1" applyBorder="1" applyAlignment="1">
      <alignment horizontal="left" vertical="center" wrapText="1"/>
      <protection/>
    </xf>
    <xf numFmtId="173" fontId="31" fillId="0" borderId="11" xfId="56" applyNumberFormat="1" applyFont="1" applyFill="1" applyBorder="1" applyAlignment="1">
      <alignment horizontal="center" vertical="center"/>
      <protection/>
    </xf>
    <xf numFmtId="173" fontId="25" fillId="0" borderId="11" xfId="56" applyNumberFormat="1" applyFont="1" applyFill="1" applyBorder="1" applyAlignment="1">
      <alignment horizontal="center" vertical="center"/>
      <protection/>
    </xf>
    <xf numFmtId="49" fontId="31" fillId="0" borderId="11" xfId="56" applyNumberFormat="1" applyFont="1" applyFill="1" applyBorder="1" applyAlignment="1">
      <alignment horizontal="center" vertical="center" wrapText="1"/>
      <protection/>
    </xf>
    <xf numFmtId="173" fontId="24" fillId="0" borderId="11" xfId="56" applyNumberFormat="1" applyFont="1" applyFill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49" fontId="30" fillId="0" borderId="11" xfId="56" applyNumberFormat="1" applyFont="1" applyFill="1" applyBorder="1" applyAlignment="1">
      <alignment horizontal="center" vertical="center" wrapText="1"/>
      <protection/>
    </xf>
    <xf numFmtId="0" fontId="24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30" fillId="0" borderId="11" xfId="56" applyFont="1" applyFill="1" applyBorder="1">
      <alignment/>
      <protection/>
    </xf>
    <xf numFmtId="173" fontId="30" fillId="0" borderId="11" xfId="56" applyNumberFormat="1" applyFont="1" applyFill="1" applyBorder="1" applyAlignment="1">
      <alignment horizontal="center" vertical="center" wrapText="1"/>
      <protection/>
    </xf>
    <xf numFmtId="0" fontId="31" fillId="0" borderId="11" xfId="56" applyNumberFormat="1" applyFont="1" applyFill="1" applyBorder="1" applyAlignment="1">
      <alignment horizontal="left" vertical="center" wrapText="1"/>
      <protection/>
    </xf>
    <xf numFmtId="0" fontId="24" fillId="0" borderId="11" xfId="56" applyFont="1" applyFill="1" applyBorder="1">
      <alignment/>
      <protection/>
    </xf>
    <xf numFmtId="49" fontId="30" fillId="0" borderId="11" xfId="56" applyNumberFormat="1" applyFont="1" applyFill="1" applyBorder="1" applyAlignment="1">
      <alignment horizontal="left" vertical="center" wrapText="1"/>
      <protection/>
    </xf>
    <xf numFmtId="0" fontId="11" fillId="0" borderId="0" xfId="56" applyFont="1">
      <alignment/>
      <protection/>
    </xf>
    <xf numFmtId="0" fontId="11" fillId="33" borderId="0" xfId="56" applyFont="1" applyFill="1" applyAlignment="1">
      <alignment horizontal="center" vertical="center"/>
      <protection/>
    </xf>
    <xf numFmtId="173" fontId="5" fillId="0" borderId="0" xfId="56" applyNumberFormat="1" applyFont="1" applyFill="1" applyBorder="1" applyAlignment="1">
      <alignment horizontal="center" vertical="center" wrapText="1"/>
      <protection/>
    </xf>
    <xf numFmtId="0" fontId="25" fillId="0" borderId="0" xfId="54" applyFont="1" applyFill="1">
      <alignment/>
      <protection/>
    </xf>
    <xf numFmtId="0" fontId="25" fillId="0" borderId="0" xfId="54" applyFont="1">
      <alignment/>
      <protection/>
    </xf>
    <xf numFmtId="49" fontId="25" fillId="0" borderId="0" xfId="56" applyNumberFormat="1" applyFont="1" applyFill="1" applyAlignment="1">
      <alignment horizontal="left" vertical="center" wrapText="1"/>
      <protection/>
    </xf>
    <xf numFmtId="0" fontId="25" fillId="0" borderId="0" xfId="56" applyFont="1" applyFill="1" applyBorder="1" applyAlignment="1">
      <alignment/>
      <protection/>
    </xf>
    <xf numFmtId="0" fontId="25" fillId="0" borderId="0" xfId="56" applyFont="1" applyFill="1">
      <alignment/>
      <protection/>
    </xf>
    <xf numFmtId="49" fontId="30" fillId="0" borderId="0" xfId="56" applyNumberFormat="1" applyFont="1" applyFill="1" applyAlignment="1">
      <alignment horizontal="center" vertical="center" wrapText="1"/>
      <protection/>
    </xf>
    <xf numFmtId="0" fontId="25" fillId="0" borderId="0" xfId="56" applyFont="1">
      <alignment/>
      <protection/>
    </xf>
    <xf numFmtId="49" fontId="31" fillId="0" borderId="0" xfId="56" applyNumberFormat="1" applyFont="1" applyFill="1" applyAlignment="1">
      <alignment horizontal="center" vertical="center"/>
      <protection/>
    </xf>
    <xf numFmtId="0" fontId="25" fillId="0" borderId="0" xfId="56" applyFont="1" applyAlignment="1">
      <alignment horizontal="center" vertical="center"/>
      <protection/>
    </xf>
    <xf numFmtId="49" fontId="28" fillId="0" borderId="14" xfId="54" applyNumberFormat="1" applyFont="1" applyFill="1" applyBorder="1" applyAlignment="1">
      <alignment horizontal="center" wrapText="1"/>
      <protection/>
    </xf>
    <xf numFmtId="0" fontId="28" fillId="0" borderId="15" xfId="56" applyFont="1" applyBorder="1" applyAlignment="1">
      <alignment horizontal="center" vertical="top"/>
      <protection/>
    </xf>
    <xf numFmtId="177" fontId="31" fillId="0" borderId="11" xfId="69" applyNumberFormat="1" applyFont="1" applyFill="1" applyBorder="1" applyAlignment="1">
      <alignment horizontal="center" vertical="center" wrapText="1"/>
    </xf>
    <xf numFmtId="177" fontId="30" fillId="0" borderId="11" xfId="69" applyNumberFormat="1" applyFont="1" applyFill="1" applyBorder="1" applyAlignment="1">
      <alignment horizontal="center" vertical="center" wrapText="1"/>
    </xf>
    <xf numFmtId="173" fontId="31" fillId="0" borderId="11" xfId="56" applyNumberFormat="1" applyFont="1" applyBorder="1" applyAlignment="1">
      <alignment horizontal="center" vertical="center"/>
      <protection/>
    </xf>
    <xf numFmtId="173" fontId="30" fillId="0" borderId="11" xfId="56" applyNumberFormat="1" applyFont="1" applyBorder="1" applyAlignment="1">
      <alignment horizontal="center" vertical="center"/>
      <protection/>
    </xf>
    <xf numFmtId="173" fontId="31" fillId="0" borderId="11" xfId="56" applyNumberFormat="1" applyFont="1" applyFill="1" applyBorder="1" applyAlignment="1">
      <alignment horizontal="center" vertical="center" wrapText="1"/>
      <protection/>
    </xf>
    <xf numFmtId="0" fontId="25" fillId="0" borderId="10" xfId="56" applyFont="1" applyFill="1" applyBorder="1">
      <alignment/>
      <protection/>
    </xf>
    <xf numFmtId="49" fontId="32" fillId="0" borderId="11" xfId="56" applyNumberFormat="1" applyFont="1" applyFill="1" applyBorder="1" applyAlignment="1">
      <alignment horizontal="left" vertical="center" wrapText="1"/>
      <protection/>
    </xf>
    <xf numFmtId="173" fontId="30" fillId="0" borderId="10" xfId="56" applyNumberFormat="1" applyFont="1" applyFill="1" applyBorder="1" applyAlignment="1">
      <alignment horizontal="center" vertical="center" wrapText="1"/>
      <protection/>
    </xf>
    <xf numFmtId="177" fontId="30" fillId="0" borderId="11" xfId="69" applyNumberFormat="1" applyFont="1" applyBorder="1" applyAlignment="1">
      <alignment horizontal="center" vertical="center"/>
    </xf>
    <xf numFmtId="49" fontId="5" fillId="0" borderId="0" xfId="56" applyNumberFormat="1" applyFont="1" applyFill="1" applyBorder="1" applyAlignment="1">
      <alignment horizontal="left" vertical="center" wrapText="1"/>
      <protection/>
    </xf>
    <xf numFmtId="0" fontId="11" fillId="0" borderId="0" xfId="56" applyFont="1" applyBorder="1">
      <alignment/>
      <protection/>
    </xf>
    <xf numFmtId="0" fontId="12" fillId="0" borderId="0" xfId="61" applyFont="1">
      <alignment/>
      <protection/>
    </xf>
    <xf numFmtId="0" fontId="25" fillId="0" borderId="0" xfId="64" applyFont="1">
      <alignment/>
      <protection/>
    </xf>
    <xf numFmtId="0" fontId="25" fillId="0" borderId="0" xfId="54" applyFont="1" applyAlignment="1">
      <alignment horizontal="center" vertical="center"/>
      <protection/>
    </xf>
    <xf numFmtId="0" fontId="31" fillId="0" borderId="0" xfId="64" applyFont="1">
      <alignment/>
      <protection/>
    </xf>
    <xf numFmtId="0" fontId="24" fillId="0" borderId="0" xfId="54" applyFont="1" applyFill="1" applyAlignment="1">
      <alignment horizontal="left" vertical="center"/>
      <protection/>
    </xf>
    <xf numFmtId="0" fontId="25" fillId="0" borderId="0" xfId="54" applyFont="1" applyFill="1" applyBorder="1">
      <alignment/>
      <protection/>
    </xf>
    <xf numFmtId="0" fontId="25" fillId="0" borderId="16" xfId="54" applyFont="1" applyFill="1" applyBorder="1" applyAlignment="1">
      <alignment horizontal="center"/>
      <protection/>
    </xf>
    <xf numFmtId="49" fontId="28" fillId="0" borderId="11" xfId="62" applyNumberFormat="1" applyFont="1" applyFill="1" applyBorder="1" applyAlignment="1">
      <alignment horizontal="center" vertical="center" wrapText="1"/>
      <protection/>
    </xf>
    <xf numFmtId="0" fontId="28" fillId="0" borderId="11" xfId="58" applyFont="1" applyFill="1" applyBorder="1" applyAlignment="1">
      <alignment horizontal="center" vertical="center" wrapText="1"/>
      <protection/>
    </xf>
    <xf numFmtId="0" fontId="28" fillId="0" borderId="15" xfId="58" applyFont="1" applyFill="1" applyBorder="1" applyAlignment="1">
      <alignment horizontal="center" vertical="center" wrapText="1"/>
      <protection/>
    </xf>
    <xf numFmtId="49" fontId="30" fillId="0" borderId="11" xfId="63" applyNumberFormat="1" applyFont="1" applyFill="1" applyBorder="1" applyAlignment="1">
      <alignment horizontal="center" vertical="center" wrapText="1"/>
      <protection/>
    </xf>
    <xf numFmtId="173" fontId="30" fillId="0" borderId="11" xfId="63" applyNumberFormat="1" applyFont="1" applyFill="1" applyBorder="1" applyAlignment="1">
      <alignment horizontal="center" vertical="center" wrapText="1"/>
      <protection/>
    </xf>
    <xf numFmtId="177" fontId="31" fillId="0" borderId="13" xfId="69" applyNumberFormat="1" applyFont="1" applyBorder="1" applyAlignment="1">
      <alignment horizontal="center" vertical="center"/>
    </xf>
    <xf numFmtId="49" fontId="30" fillId="0" borderId="11" xfId="62" applyNumberFormat="1" applyFont="1" applyFill="1" applyBorder="1" applyAlignment="1">
      <alignment horizontal="center" vertical="center" wrapText="1"/>
      <protection/>
    </xf>
    <xf numFmtId="173" fontId="30" fillId="0" borderId="11" xfId="62" applyNumberFormat="1" applyFont="1" applyFill="1" applyBorder="1" applyAlignment="1">
      <alignment horizontal="center" vertical="center"/>
      <protection/>
    </xf>
    <xf numFmtId="176" fontId="30" fillId="0" borderId="17" xfId="54" applyNumberFormat="1" applyFont="1" applyFill="1" applyBorder="1" applyAlignment="1">
      <alignment horizontal="center" vertical="center"/>
      <protection/>
    </xf>
    <xf numFmtId="173" fontId="30" fillId="0" borderId="11" xfId="54" applyNumberFormat="1" applyFont="1" applyFill="1" applyBorder="1" applyAlignment="1">
      <alignment horizontal="center" vertical="center"/>
      <protection/>
    </xf>
    <xf numFmtId="173" fontId="30" fillId="0" borderId="17" xfId="54" applyNumberFormat="1" applyFont="1" applyFill="1" applyBorder="1" applyAlignment="1">
      <alignment horizontal="center" vertical="center"/>
      <protection/>
    </xf>
    <xf numFmtId="49" fontId="31" fillId="0" borderId="11" xfId="62" applyNumberFormat="1" applyFont="1" applyFill="1" applyBorder="1" applyAlignment="1">
      <alignment horizontal="center" vertical="center" wrapText="1"/>
      <protection/>
    </xf>
    <xf numFmtId="173" fontId="31" fillId="0" borderId="11" xfId="54" applyNumberFormat="1" applyFont="1" applyFill="1" applyBorder="1" applyAlignment="1">
      <alignment horizontal="center" vertical="center"/>
      <protection/>
    </xf>
    <xf numFmtId="173" fontId="31" fillId="0" borderId="17" xfId="54" applyNumberFormat="1" applyFont="1" applyBorder="1" applyAlignment="1">
      <alignment horizontal="center" vertical="center"/>
      <protection/>
    </xf>
    <xf numFmtId="173" fontId="33" fillId="0" borderId="11" xfId="54" applyNumberFormat="1" applyFont="1" applyFill="1" applyBorder="1" applyAlignment="1">
      <alignment horizontal="center" vertical="center"/>
      <protection/>
    </xf>
    <xf numFmtId="49" fontId="30" fillId="0" borderId="10" xfId="62" applyNumberFormat="1" applyFont="1" applyFill="1" applyBorder="1" applyAlignment="1">
      <alignment horizontal="center" vertical="center" wrapText="1"/>
      <protection/>
    </xf>
    <xf numFmtId="49" fontId="31" fillId="0" borderId="10" xfId="62" applyNumberFormat="1" applyFont="1" applyFill="1" applyBorder="1" applyAlignment="1">
      <alignment horizontal="center" vertical="center" wrapText="1"/>
      <protection/>
    </xf>
    <xf numFmtId="173" fontId="30" fillId="0" borderId="10" xfId="54" applyNumberFormat="1" applyFont="1" applyFill="1" applyBorder="1" applyAlignment="1">
      <alignment horizontal="center" vertical="center"/>
      <protection/>
    </xf>
    <xf numFmtId="173" fontId="31" fillId="0" borderId="10" xfId="54" applyNumberFormat="1" applyFont="1" applyFill="1" applyBorder="1" applyAlignment="1">
      <alignment horizontal="center" vertical="center"/>
      <protection/>
    </xf>
    <xf numFmtId="177" fontId="30" fillId="0" borderId="13" xfId="69" applyNumberFormat="1" applyFont="1" applyBorder="1" applyAlignment="1">
      <alignment horizontal="center" vertical="center"/>
    </xf>
    <xf numFmtId="173" fontId="30" fillId="0" borderId="17" xfId="54" applyNumberFormat="1" applyFont="1" applyBorder="1" applyAlignment="1">
      <alignment horizontal="center" vertical="center"/>
      <protection/>
    </xf>
    <xf numFmtId="0" fontId="30" fillId="0" borderId="11" xfId="62" applyFont="1" applyFill="1" applyBorder="1">
      <alignment/>
      <protection/>
    </xf>
    <xf numFmtId="0" fontId="31" fillId="0" borderId="11" xfId="62" applyFont="1" applyFill="1" applyBorder="1" applyAlignment="1">
      <alignment horizontal="center" vertical="center"/>
      <protection/>
    </xf>
    <xf numFmtId="0" fontId="31" fillId="0" borderId="11" xfId="62" applyFont="1" applyFill="1" applyBorder="1">
      <alignment/>
      <protection/>
    </xf>
    <xf numFmtId="49" fontId="30" fillId="0" borderId="11" xfId="62" applyNumberFormat="1" applyFont="1" applyFill="1" applyBorder="1" applyAlignment="1">
      <alignment horizontal="center" vertical="center"/>
      <protection/>
    </xf>
    <xf numFmtId="49" fontId="31" fillId="0" borderId="11" xfId="62" applyNumberFormat="1" applyFont="1" applyFill="1" applyBorder="1" applyAlignment="1">
      <alignment horizontal="center" vertical="center"/>
      <protection/>
    </xf>
    <xf numFmtId="173" fontId="31" fillId="0" borderId="18" xfId="54" applyNumberFormat="1" applyFont="1" applyFill="1" applyBorder="1" applyAlignment="1">
      <alignment horizontal="center" vertical="center"/>
      <protection/>
    </xf>
    <xf numFmtId="0" fontId="31" fillId="0" borderId="11" xfId="0" applyFont="1" applyFill="1" applyBorder="1" applyAlignment="1">
      <alignment/>
    </xf>
    <xf numFmtId="173" fontId="30" fillId="0" borderId="11" xfId="0" applyNumberFormat="1" applyFont="1" applyFill="1" applyBorder="1" applyAlignment="1">
      <alignment horizontal="center" vertical="center"/>
    </xf>
    <xf numFmtId="173" fontId="31" fillId="0" borderId="11" xfId="0" applyNumberFormat="1" applyFont="1" applyFill="1" applyBorder="1" applyAlignment="1">
      <alignment horizontal="center" vertical="center"/>
    </xf>
    <xf numFmtId="49" fontId="31" fillId="0" borderId="18" xfId="62" applyNumberFormat="1" applyFont="1" applyFill="1" applyBorder="1" applyAlignment="1">
      <alignment horizontal="center" vertical="center" wrapText="1"/>
      <protection/>
    </xf>
    <xf numFmtId="49" fontId="31" fillId="0" borderId="13" xfId="62" applyNumberFormat="1" applyFont="1" applyFill="1" applyBorder="1" applyAlignment="1">
      <alignment horizontal="center" vertical="center" wrapText="1"/>
      <protection/>
    </xf>
    <xf numFmtId="177" fontId="31" fillId="0" borderId="11" xfId="69" applyNumberFormat="1" applyFont="1" applyBorder="1" applyAlignment="1">
      <alignment horizontal="center" vertical="center"/>
    </xf>
    <xf numFmtId="0" fontId="31" fillId="0" borderId="11" xfId="54" applyFont="1" applyFill="1" applyBorder="1" applyAlignment="1">
      <alignment horizontal="center" vertical="center"/>
      <protection/>
    </xf>
    <xf numFmtId="173" fontId="31" fillId="0" borderId="11" xfId="62" applyNumberFormat="1" applyFont="1" applyFill="1" applyBorder="1" applyAlignment="1">
      <alignment horizontal="center" vertical="center"/>
      <protection/>
    </xf>
    <xf numFmtId="49" fontId="30" fillId="0" borderId="13" xfId="62" applyNumberFormat="1" applyFont="1" applyFill="1" applyBorder="1" applyAlignment="1">
      <alignment horizontal="center" vertical="center" wrapText="1"/>
      <protection/>
    </xf>
    <xf numFmtId="0" fontId="77" fillId="0" borderId="0" xfId="54" applyFont="1">
      <alignment/>
      <protection/>
    </xf>
    <xf numFmtId="0" fontId="34" fillId="0" borderId="11" xfId="62" applyNumberFormat="1" applyFont="1" applyFill="1" applyBorder="1" applyAlignment="1">
      <alignment horizontal="center" vertical="center"/>
      <protection/>
    </xf>
    <xf numFmtId="49" fontId="34" fillId="0" borderId="11" xfId="62" applyNumberFormat="1" applyFont="1" applyFill="1" applyBorder="1" applyAlignment="1">
      <alignment horizontal="center" vertical="center"/>
      <protection/>
    </xf>
    <xf numFmtId="49" fontId="30" fillId="0" borderId="11" xfId="62" applyNumberFormat="1" applyFont="1" applyFill="1" applyBorder="1" applyAlignment="1">
      <alignment horizontal="left" vertical="center" wrapText="1"/>
      <protection/>
    </xf>
    <xf numFmtId="0" fontId="30" fillId="33" borderId="11" xfId="0" applyNumberFormat="1" applyFont="1" applyFill="1" applyBorder="1" applyAlignment="1">
      <alignment horizontal="center" vertical="center"/>
    </xf>
    <xf numFmtId="49" fontId="30" fillId="33" borderId="11" xfId="62" applyNumberFormat="1" applyFont="1" applyFill="1" applyBorder="1" applyAlignment="1">
      <alignment horizontal="center" vertical="center" wrapText="1"/>
      <protection/>
    </xf>
    <xf numFmtId="49" fontId="30" fillId="0" borderId="19" xfId="62" applyNumberFormat="1" applyFont="1" applyFill="1" applyBorder="1" applyAlignment="1">
      <alignment horizontal="left" vertical="center" wrapText="1"/>
      <protection/>
    </xf>
    <xf numFmtId="49" fontId="30" fillId="33" borderId="11" xfId="54" applyNumberFormat="1" applyFont="1" applyFill="1" applyBorder="1" applyAlignment="1">
      <alignment horizontal="center" vertical="center"/>
      <protection/>
    </xf>
    <xf numFmtId="49" fontId="34" fillId="0" borderId="10" xfId="62" applyNumberFormat="1" applyFont="1" applyFill="1" applyBorder="1" applyAlignment="1">
      <alignment horizontal="center" vertical="center"/>
      <protection/>
    </xf>
    <xf numFmtId="0" fontId="30" fillId="0" borderId="10" xfId="0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62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vertical="center" wrapText="1"/>
    </xf>
    <xf numFmtId="49" fontId="35" fillId="0" borderId="10" xfId="62" applyNumberFormat="1" applyFont="1" applyFill="1" applyBorder="1" applyAlignment="1">
      <alignment horizontal="center" vertical="center"/>
      <protection/>
    </xf>
    <xf numFmtId="0" fontId="30" fillId="0" borderId="11" xfId="0" applyFont="1" applyFill="1" applyBorder="1" applyAlignment="1">
      <alignment vertical="center" wrapText="1"/>
    </xf>
    <xf numFmtId="49" fontId="30" fillId="0" borderId="11" xfId="62" applyNumberFormat="1" applyFont="1" applyFill="1" applyBorder="1" applyAlignment="1">
      <alignment horizontal="left" vertical="top" wrapText="1"/>
      <protection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 wrapText="1"/>
    </xf>
    <xf numFmtId="176" fontId="30" fillId="0" borderId="11" xfId="54" applyNumberFormat="1" applyFont="1" applyFill="1" applyBorder="1" applyAlignment="1">
      <alignment horizontal="center" vertical="center"/>
      <protection/>
    </xf>
    <xf numFmtId="49" fontId="35" fillId="0" borderId="11" xfId="62" applyNumberFormat="1" applyFont="1" applyFill="1" applyBorder="1" applyAlignment="1">
      <alignment horizontal="center" vertical="center"/>
      <protection/>
    </xf>
    <xf numFmtId="49" fontId="31" fillId="0" borderId="11" xfId="62" applyNumberFormat="1" applyFont="1" applyFill="1" applyBorder="1" applyAlignment="1">
      <alignment horizontal="left" vertical="center" wrapText="1"/>
      <protection/>
    </xf>
    <xf numFmtId="0" fontId="31" fillId="33" borderId="11" xfId="0" applyNumberFormat="1" applyFont="1" applyFill="1" applyBorder="1" applyAlignment="1">
      <alignment horizontal="center" vertical="center"/>
    </xf>
    <xf numFmtId="49" fontId="31" fillId="33" borderId="11" xfId="62" applyNumberFormat="1" applyFont="1" applyFill="1" applyBorder="1" applyAlignment="1">
      <alignment horizontal="center" vertical="center" wrapText="1"/>
      <protection/>
    </xf>
    <xf numFmtId="49" fontId="31" fillId="33" borderId="11" xfId="54" applyNumberFormat="1" applyFont="1" applyFill="1" applyBorder="1" applyAlignment="1">
      <alignment horizontal="center" vertical="center"/>
      <protection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3" fontId="12" fillId="0" borderId="0" xfId="54" applyNumberFormat="1" applyFont="1" applyFill="1" applyBorder="1" applyAlignment="1">
      <alignment horizontal="center" vertical="center" wrapText="1"/>
      <protection/>
    </xf>
    <xf numFmtId="0" fontId="12" fillId="0" borderId="0" xfId="54" applyFont="1" applyBorder="1">
      <alignment/>
      <protection/>
    </xf>
    <xf numFmtId="173" fontId="76" fillId="0" borderId="0" xfId="54" applyNumberFormat="1" applyFont="1" applyFill="1" applyBorder="1" applyAlignment="1">
      <alignment horizontal="center" vertical="center" wrapText="1"/>
      <protection/>
    </xf>
    <xf numFmtId="0" fontId="10" fillId="0" borderId="0" xfId="54" applyFont="1" applyBorder="1" applyAlignment="1">
      <alignment wrapText="1"/>
      <protection/>
    </xf>
    <xf numFmtId="173" fontId="78" fillId="0" borderId="0" xfId="54" applyNumberFormat="1" applyFont="1" applyFill="1" applyBorder="1" applyAlignment="1">
      <alignment horizontal="center" vertical="center" wrapText="1"/>
      <protection/>
    </xf>
    <xf numFmtId="0" fontId="15" fillId="0" borderId="0" xfId="54" applyFont="1" applyBorder="1">
      <alignment/>
      <protection/>
    </xf>
    <xf numFmtId="49" fontId="31" fillId="0" borderId="11" xfId="62" applyNumberFormat="1" applyFont="1" applyFill="1" applyBorder="1" applyAlignment="1">
      <alignment horizontal="left" vertical="top" wrapText="1"/>
      <protection/>
    </xf>
    <xf numFmtId="0" fontId="14" fillId="0" borderId="0" xfId="54" applyFont="1" applyBorder="1">
      <alignment/>
      <protection/>
    </xf>
    <xf numFmtId="0" fontId="27" fillId="0" borderId="0" xfId="54" applyFont="1" applyBorder="1">
      <alignment/>
      <protection/>
    </xf>
    <xf numFmtId="0" fontId="30" fillId="0" borderId="11" xfId="54" applyFont="1" applyFill="1" applyBorder="1">
      <alignment/>
      <protection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49" fontId="36" fillId="0" borderId="0" xfId="54" applyNumberFormat="1" applyFont="1" applyFill="1" applyBorder="1" applyAlignment="1">
      <alignment horizontal="center" vertical="center" wrapText="1"/>
      <protection/>
    </xf>
    <xf numFmtId="49" fontId="14" fillId="0" borderId="0" xfId="54" applyNumberFormat="1" applyFont="1" applyFill="1" applyBorder="1" applyAlignment="1">
      <alignment horizontal="center" vertical="center" wrapText="1"/>
      <protection/>
    </xf>
    <xf numFmtId="176" fontId="29" fillId="0" borderId="11" xfId="54" applyNumberFormat="1" applyFont="1" applyFill="1" applyBorder="1" applyAlignment="1">
      <alignment horizontal="center" vertical="center" wrapText="1"/>
      <protection/>
    </xf>
    <xf numFmtId="176" fontId="29" fillId="0" borderId="11" xfId="54" applyNumberFormat="1" applyFont="1" applyFill="1" applyBorder="1" applyAlignment="1">
      <alignment horizontal="center" vertical="center"/>
      <protection/>
    </xf>
    <xf numFmtId="176" fontId="28" fillId="0" borderId="11" xfId="54" applyNumberFormat="1" applyFont="1" applyFill="1" applyBorder="1" applyAlignment="1">
      <alignment horizontal="center" vertical="center" wrapText="1"/>
      <protection/>
    </xf>
    <xf numFmtId="176" fontId="28" fillId="0" borderId="11" xfId="54" applyNumberFormat="1" applyFont="1" applyFill="1" applyBorder="1" applyAlignment="1">
      <alignment horizontal="center" vertical="center"/>
      <protection/>
    </xf>
    <xf numFmtId="0" fontId="14" fillId="0" borderId="0" xfId="54" applyFont="1" applyFill="1" applyBorder="1">
      <alignment/>
      <protection/>
    </xf>
    <xf numFmtId="49" fontId="31" fillId="0" borderId="11" xfId="0" applyNumberFormat="1" applyFont="1" applyFill="1" applyBorder="1" applyAlignment="1">
      <alignment horizontal="center" vertical="center" wrapText="1"/>
    </xf>
    <xf numFmtId="0" fontId="10" fillId="0" borderId="0" xfId="54" applyFont="1" applyFill="1" applyBorder="1" applyAlignment="1">
      <alignment horizontal="center" vertical="center" wrapText="1"/>
      <protection/>
    </xf>
    <xf numFmtId="0" fontId="23" fillId="0" borderId="0" xfId="54" applyFont="1" applyBorder="1">
      <alignment/>
      <protection/>
    </xf>
    <xf numFmtId="0" fontId="10" fillId="0" borderId="0" xfId="54" applyFont="1" applyFill="1" applyAlignment="1">
      <alignment vertical="center"/>
      <protection/>
    </xf>
    <xf numFmtId="0" fontId="25" fillId="0" borderId="0" xfId="54" applyFont="1" applyFill="1" applyBorder="1" applyAlignment="1">
      <alignment vertical="center"/>
      <protection/>
    </xf>
    <xf numFmtId="14" fontId="34" fillId="0" borderId="10" xfId="0" applyNumberFormat="1" applyFont="1" applyFill="1" applyBorder="1" applyAlignment="1">
      <alignment horizontal="center" vertical="center" wrapText="1"/>
    </xf>
    <xf numFmtId="0" fontId="77" fillId="0" borderId="0" xfId="54" applyFont="1" applyAlignment="1">
      <alignment vertical="center"/>
      <protection/>
    </xf>
    <xf numFmtId="0" fontId="25" fillId="0" borderId="0" xfId="54" applyFont="1" applyAlignment="1">
      <alignment vertical="center"/>
      <protection/>
    </xf>
    <xf numFmtId="0" fontId="10" fillId="0" borderId="0" xfId="54" applyAlignment="1">
      <alignment vertical="center"/>
      <protection/>
    </xf>
    <xf numFmtId="49" fontId="30" fillId="0" borderId="11" xfId="0" applyNumberFormat="1" applyFont="1" applyFill="1" applyBorder="1" applyAlignment="1">
      <alignment horizontal="left" vertical="center"/>
    </xf>
    <xf numFmtId="0" fontId="30" fillId="0" borderId="11" xfId="0" applyFont="1" applyFill="1" applyBorder="1" applyAlignment="1">
      <alignment/>
    </xf>
    <xf numFmtId="0" fontId="30" fillId="0" borderId="11" xfId="0" applyFont="1" applyFill="1" applyBorder="1" applyAlignment="1">
      <alignment horizontal="center"/>
    </xf>
    <xf numFmtId="49" fontId="30" fillId="0" borderId="17" xfId="0" applyNumberFormat="1" applyFont="1" applyFill="1" applyBorder="1" applyAlignment="1">
      <alignment horizontal="center"/>
    </xf>
    <xf numFmtId="49" fontId="30" fillId="0" borderId="11" xfId="0" applyNumberFormat="1" applyFont="1" applyFill="1" applyBorder="1" applyAlignment="1">
      <alignment horizontal="center"/>
    </xf>
    <xf numFmtId="176" fontId="30" fillId="0" borderId="11" xfId="0" applyNumberFormat="1" applyFont="1" applyFill="1" applyBorder="1" applyAlignment="1">
      <alignment horizontal="center"/>
    </xf>
    <xf numFmtId="49" fontId="11" fillId="0" borderId="0" xfId="63" applyNumberFormat="1" applyFont="1" applyFill="1" applyBorder="1" applyAlignment="1">
      <alignment horizontal="center" vertical="center" wrapText="1"/>
      <protection/>
    </xf>
    <xf numFmtId="49" fontId="11" fillId="0" borderId="0" xfId="62" applyNumberFormat="1" applyFont="1" applyFill="1" applyBorder="1" applyAlignment="1">
      <alignment horizontal="center" vertical="center" wrapText="1"/>
      <protection/>
    </xf>
    <xf numFmtId="49" fontId="14" fillId="0" borderId="0" xfId="62" applyNumberFormat="1" applyFont="1" applyFill="1" applyBorder="1" applyAlignment="1">
      <alignment horizontal="center" vertical="center"/>
      <protection/>
    </xf>
    <xf numFmtId="49" fontId="12" fillId="0" borderId="17" xfId="62" applyNumberFormat="1" applyFont="1" applyFill="1" applyBorder="1" applyAlignment="1">
      <alignment horizontal="center" vertical="center" wrapText="1"/>
      <protection/>
    </xf>
    <xf numFmtId="0" fontId="14" fillId="0" borderId="0" xfId="54" applyFont="1">
      <alignment/>
      <protection/>
    </xf>
    <xf numFmtId="0" fontId="28" fillId="0" borderId="13" xfId="56" applyFont="1" applyBorder="1" applyAlignment="1">
      <alignment horizontal="center" vertical="center" wrapText="1"/>
      <protection/>
    </xf>
    <xf numFmtId="0" fontId="30" fillId="0" borderId="11" xfId="56" applyFont="1" applyFill="1" applyBorder="1" applyAlignment="1">
      <alignment horizontal="center" vertical="center"/>
      <protection/>
    </xf>
    <xf numFmtId="0" fontId="28" fillId="0" borderId="17" xfId="56" applyFont="1" applyBorder="1" applyAlignment="1">
      <alignment horizontal="center" vertical="center" wrapText="1"/>
      <protection/>
    </xf>
    <xf numFmtId="188" fontId="30" fillId="0" borderId="13" xfId="0" applyNumberFormat="1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2" fontId="11" fillId="0" borderId="0" xfId="54" applyNumberFormat="1" applyFont="1" applyAlignment="1">
      <alignment horizontal="center" vertical="center"/>
      <protection/>
    </xf>
    <xf numFmtId="2" fontId="1" fillId="0" borderId="0" xfId="0" applyNumberFormat="1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2" fontId="24" fillId="0" borderId="0" xfId="54" applyNumberFormat="1" applyFont="1" applyAlignment="1">
      <alignment horizontal="center" vertical="center"/>
      <protection/>
    </xf>
    <xf numFmtId="2" fontId="24" fillId="0" borderId="0" xfId="0" applyNumberFormat="1" applyFont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 vertical="center"/>
    </xf>
    <xf numFmtId="0" fontId="24" fillId="0" borderId="0" xfId="64" applyFont="1" applyAlignment="1">
      <alignment horizontal="center"/>
      <protection/>
    </xf>
    <xf numFmtId="0" fontId="31" fillId="0" borderId="0" xfId="64" applyFont="1" applyAlignment="1">
      <alignment horizontal="left"/>
      <protection/>
    </xf>
    <xf numFmtId="0" fontId="30" fillId="0" borderId="0" xfId="0" applyFont="1" applyFill="1" applyBorder="1" applyAlignment="1">
      <alignment horizontal="center" vertical="center"/>
    </xf>
    <xf numFmtId="49" fontId="28" fillId="0" borderId="18" xfId="56" applyNumberFormat="1" applyFont="1" applyFill="1" applyBorder="1" applyAlignment="1">
      <alignment horizontal="center" vertical="center" wrapText="1"/>
      <protection/>
    </xf>
    <xf numFmtId="49" fontId="28" fillId="0" borderId="10" xfId="56" applyNumberFormat="1" applyFont="1" applyFill="1" applyBorder="1" applyAlignment="1">
      <alignment horizontal="center" vertical="center" wrapText="1"/>
      <protection/>
    </xf>
    <xf numFmtId="0" fontId="28" fillId="0" borderId="18" xfId="58" applyFont="1" applyFill="1" applyBorder="1" applyAlignment="1">
      <alignment horizontal="center" vertical="center" wrapText="1"/>
      <protection/>
    </xf>
    <xf numFmtId="0" fontId="28" fillId="0" borderId="10" xfId="58" applyFont="1" applyFill="1" applyBorder="1" applyAlignment="1">
      <alignment horizontal="center" vertical="center" wrapText="1"/>
      <protection/>
    </xf>
    <xf numFmtId="49" fontId="28" fillId="0" borderId="13" xfId="56" applyNumberFormat="1" applyFont="1" applyFill="1" applyBorder="1" applyAlignment="1">
      <alignment horizontal="center" vertical="center" wrapText="1"/>
      <protection/>
    </xf>
    <xf numFmtId="49" fontId="28" fillId="0" borderId="17" xfId="56" applyNumberFormat="1" applyFont="1" applyFill="1" applyBorder="1" applyAlignment="1">
      <alignment horizontal="center" vertical="center" wrapText="1"/>
      <protection/>
    </xf>
    <xf numFmtId="0" fontId="30" fillId="0" borderId="0" xfId="54" applyFont="1" applyAlignment="1">
      <alignment horizontal="center" vertical="center"/>
      <protection/>
    </xf>
    <xf numFmtId="0" fontId="30" fillId="0" borderId="0" xfId="0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4 2" xfId="58"/>
    <cellStyle name="Обычный 5" xfId="59"/>
    <cellStyle name="Обычный 6" xfId="60"/>
    <cellStyle name="Обычный 7" xfId="61"/>
    <cellStyle name="Обычный_РАСХОДЫструктуры 2006 2" xfId="62"/>
    <cellStyle name="Обычный_РАСХОДЫструктуры 2006 4 2" xfId="63"/>
    <cellStyle name="Обычный_РАСХОДЫструктуры 2008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Процентный 2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3"/>
  <sheetViews>
    <sheetView zoomScale="85" zoomScaleNormal="85" zoomScalePageLayoutView="0" workbookViewId="0" topLeftCell="A13">
      <selection activeCell="A1" sqref="A1:I23"/>
    </sheetView>
  </sheetViews>
  <sheetFormatPr defaultColWidth="9.00390625" defaultRowHeight="12.75"/>
  <cols>
    <col min="1" max="1" width="7.25390625" style="277" customWidth="1"/>
    <col min="2" max="2" width="51.375" style="23" customWidth="1"/>
    <col min="3" max="3" width="5.375" style="23" customWidth="1"/>
    <col min="4" max="4" width="9.375" style="23" customWidth="1"/>
    <col min="5" max="5" width="11.75390625" style="23" customWidth="1"/>
    <col min="6" max="6" width="6.25390625" style="23" customWidth="1"/>
    <col min="7" max="7" width="9.25390625" style="23" customWidth="1"/>
    <col min="8" max="8" width="9.875" style="23" customWidth="1"/>
    <col min="9" max="9" width="9.25390625" style="23" customWidth="1"/>
    <col min="10" max="14" width="6.25390625" style="23" customWidth="1"/>
    <col min="15" max="15" width="11.125" style="19" customWidth="1"/>
    <col min="16" max="16" width="10.375" style="19" customWidth="1"/>
    <col min="17" max="17" width="11.125" style="19" customWidth="1"/>
    <col min="18" max="18" width="9.625" style="23" customWidth="1"/>
    <col min="19" max="21" width="9.125" style="23" customWidth="1"/>
    <col min="22" max="22" width="13.875" style="23" customWidth="1"/>
    <col min="23" max="23" width="32.00390625" style="23" customWidth="1"/>
    <col min="24" max="16384" width="9.125" style="23" customWidth="1"/>
  </cols>
  <sheetData>
    <row r="1" spans="1:26" ht="12.75">
      <c r="A1" s="272"/>
      <c r="B1" s="1"/>
      <c r="C1" s="1"/>
      <c r="D1" s="1"/>
      <c r="E1" s="1"/>
      <c r="G1" s="299" t="s">
        <v>88</v>
      </c>
      <c r="H1" s="300"/>
      <c r="I1" s="159"/>
      <c r="O1" s="296"/>
      <c r="P1" s="297"/>
      <c r="Q1" s="25"/>
      <c r="R1" s="48"/>
      <c r="S1" s="48"/>
      <c r="T1" s="22"/>
      <c r="U1" s="22"/>
      <c r="V1" s="25"/>
      <c r="X1" s="22"/>
      <c r="Y1" s="22"/>
      <c r="Z1" s="25"/>
    </row>
    <row r="2" spans="1:26" ht="12.75">
      <c r="A2" s="272"/>
      <c r="B2" s="1"/>
      <c r="C2" s="1"/>
      <c r="D2" s="1"/>
      <c r="E2" s="1"/>
      <c r="G2" s="181" t="s">
        <v>112</v>
      </c>
      <c r="H2" s="182"/>
      <c r="I2" s="159"/>
      <c r="O2" s="88"/>
      <c r="Q2" s="25"/>
      <c r="R2" s="1"/>
      <c r="S2" s="49"/>
      <c r="T2" s="22"/>
      <c r="U2" s="22"/>
      <c r="V2" s="25"/>
      <c r="X2" s="22"/>
      <c r="Y2" s="22"/>
      <c r="Z2" s="25"/>
    </row>
    <row r="3" spans="1:26" ht="9.75" customHeight="1">
      <c r="A3" s="272"/>
      <c r="B3" s="1"/>
      <c r="C3" s="1"/>
      <c r="D3" s="1"/>
      <c r="E3" s="1"/>
      <c r="G3" s="181" t="s">
        <v>43</v>
      </c>
      <c r="H3" s="182"/>
      <c r="I3" s="159"/>
      <c r="O3" s="88"/>
      <c r="P3" s="89"/>
      <c r="Q3" s="25"/>
      <c r="R3" s="50"/>
      <c r="S3" s="49"/>
      <c r="T3" s="19"/>
      <c r="U3" s="22"/>
      <c r="V3" s="22"/>
      <c r="X3" s="19"/>
      <c r="Y3" s="22"/>
      <c r="Z3" s="22"/>
    </row>
    <row r="4" spans="1:26" ht="12.75">
      <c r="A4" s="272"/>
      <c r="B4" s="1"/>
      <c r="C4" s="1"/>
      <c r="D4" s="1"/>
      <c r="E4" s="1"/>
      <c r="G4" s="181" t="s">
        <v>44</v>
      </c>
      <c r="H4" s="182"/>
      <c r="I4" s="159"/>
      <c r="O4" s="88"/>
      <c r="P4" s="89"/>
      <c r="Q4" s="25"/>
      <c r="R4" s="1"/>
      <c r="S4" s="1"/>
      <c r="T4" s="22"/>
      <c r="U4" s="22"/>
      <c r="V4" s="22"/>
      <c r="X4" s="22"/>
      <c r="Y4" s="22"/>
      <c r="Z4" s="22"/>
    </row>
    <row r="5" spans="1:19" ht="12.75">
      <c r="A5" s="272"/>
      <c r="B5" s="29"/>
      <c r="C5" s="29"/>
      <c r="D5" s="1"/>
      <c r="E5" s="1"/>
      <c r="F5" s="1"/>
      <c r="G5" s="304" t="s">
        <v>408</v>
      </c>
      <c r="H5" s="304"/>
      <c r="I5" s="158"/>
      <c r="J5" s="1"/>
      <c r="K5" s="1"/>
      <c r="L5" s="1"/>
      <c r="M5" s="1"/>
      <c r="N5" s="1"/>
      <c r="O5" s="24"/>
      <c r="P5" s="2"/>
      <c r="Q5" s="22"/>
      <c r="R5" s="1"/>
      <c r="S5" s="1"/>
    </row>
    <row r="6" spans="1:19" ht="12.75">
      <c r="A6" s="272"/>
      <c r="B6" s="29"/>
      <c r="C6" s="29"/>
      <c r="D6" s="1"/>
      <c r="E6" s="1"/>
      <c r="F6" s="1"/>
      <c r="G6" s="158"/>
      <c r="H6" s="158"/>
      <c r="I6" s="158"/>
      <c r="J6" s="1"/>
      <c r="K6" s="1"/>
      <c r="L6" s="1"/>
      <c r="M6" s="1"/>
      <c r="N6" s="1"/>
      <c r="O6" s="88"/>
      <c r="P6" s="89"/>
      <c r="Q6" s="22"/>
      <c r="R6" s="1"/>
      <c r="S6" s="1"/>
    </row>
    <row r="7" spans="1:19" ht="12.75">
      <c r="A7" s="272"/>
      <c r="B7" s="29"/>
      <c r="C7" s="2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7"/>
      <c r="Q7" s="22"/>
      <c r="R7" s="1"/>
      <c r="S7" s="1"/>
    </row>
    <row r="8" spans="1:19" ht="12.75">
      <c r="A8" s="272"/>
      <c r="B8" s="29"/>
      <c r="C8" s="29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7"/>
      <c r="Q8" s="22"/>
      <c r="R8" s="1"/>
      <c r="S8" s="1"/>
    </row>
    <row r="9" spans="1:19" ht="12.75">
      <c r="A9" s="303" t="s">
        <v>376</v>
      </c>
      <c r="B9" s="303"/>
      <c r="C9" s="303"/>
      <c r="D9" s="303"/>
      <c r="E9" s="303"/>
      <c r="F9" s="303"/>
      <c r="G9" s="303"/>
      <c r="H9" s="303"/>
      <c r="I9" s="303"/>
      <c r="J9" s="22"/>
      <c r="K9" s="22"/>
      <c r="L9" s="22"/>
      <c r="M9" s="22"/>
      <c r="N9" s="22"/>
      <c r="O9" s="1"/>
      <c r="P9" s="23"/>
      <c r="Q9" s="23"/>
      <c r="R9" s="1"/>
      <c r="S9" s="1"/>
    </row>
    <row r="10" spans="1:19" ht="12" customHeight="1">
      <c r="A10" s="301" t="s">
        <v>375</v>
      </c>
      <c r="B10" s="301"/>
      <c r="C10" s="301"/>
      <c r="D10" s="301"/>
      <c r="E10" s="301"/>
      <c r="F10" s="301"/>
      <c r="G10" s="301"/>
      <c r="H10" s="301"/>
      <c r="I10" s="301"/>
      <c r="J10" s="93"/>
      <c r="K10" s="93"/>
      <c r="L10" s="93"/>
      <c r="M10" s="93"/>
      <c r="N10" s="93"/>
      <c r="O10" s="30"/>
      <c r="P10" s="23"/>
      <c r="Q10" s="23"/>
      <c r="R10" s="1"/>
      <c r="S10" s="49"/>
    </row>
    <row r="11" spans="1:26" ht="17.25" customHeight="1">
      <c r="A11" s="302" t="s">
        <v>113</v>
      </c>
      <c r="B11" s="302"/>
      <c r="C11" s="302"/>
      <c r="D11" s="302"/>
      <c r="E11" s="302"/>
      <c r="F11" s="302"/>
      <c r="G11" s="302"/>
      <c r="H11" s="302"/>
      <c r="I11" s="302"/>
      <c r="J11" s="87"/>
      <c r="K11" s="87"/>
      <c r="L11" s="87"/>
      <c r="M11" s="87"/>
      <c r="N11" s="87"/>
      <c r="O11" s="31"/>
      <c r="P11" s="23"/>
      <c r="Q11" s="22"/>
      <c r="R11" s="1"/>
      <c r="S11" s="1"/>
      <c r="V11" s="51"/>
      <c r="W11" s="51"/>
      <c r="X11" s="51"/>
      <c r="Y11" s="51"/>
      <c r="Z11" s="51"/>
    </row>
    <row r="12" spans="1:26" ht="17.25" customHeight="1">
      <c r="A12" s="302" t="s">
        <v>374</v>
      </c>
      <c r="B12" s="302"/>
      <c r="C12" s="302"/>
      <c r="D12" s="302"/>
      <c r="E12" s="302"/>
      <c r="F12" s="302"/>
      <c r="G12" s="302"/>
      <c r="H12" s="302"/>
      <c r="I12" s="302"/>
      <c r="J12" s="87"/>
      <c r="K12" s="87"/>
      <c r="L12" s="87"/>
      <c r="M12" s="87"/>
      <c r="N12" s="87"/>
      <c r="O12" s="31"/>
      <c r="P12" s="31"/>
      <c r="Q12" s="22"/>
      <c r="R12" s="1"/>
      <c r="S12" s="1"/>
      <c r="T12" s="22"/>
      <c r="U12" s="22"/>
      <c r="V12" s="52"/>
      <c r="W12" s="51"/>
      <c r="X12" s="53"/>
      <c r="Y12" s="53"/>
      <c r="Z12" s="52"/>
    </row>
    <row r="13" spans="1:26" ht="11.25" customHeight="1">
      <c r="A13" s="298" t="s">
        <v>403</v>
      </c>
      <c r="B13" s="298"/>
      <c r="C13" s="298"/>
      <c r="D13" s="298"/>
      <c r="E13" s="298"/>
      <c r="F13" s="298"/>
      <c r="G13" s="298"/>
      <c r="H13" s="298"/>
      <c r="I13" s="298"/>
      <c r="J13" s="92"/>
      <c r="K13" s="92"/>
      <c r="L13" s="92"/>
      <c r="M13" s="92"/>
      <c r="N13" s="92"/>
      <c r="O13" s="31"/>
      <c r="P13" s="31"/>
      <c r="Q13" s="22"/>
      <c r="R13" s="1"/>
      <c r="S13" s="1"/>
      <c r="T13" s="22"/>
      <c r="U13" s="22"/>
      <c r="V13" s="52"/>
      <c r="W13" s="51"/>
      <c r="X13" s="53"/>
      <c r="Y13" s="53"/>
      <c r="Z13" s="52"/>
    </row>
    <row r="14" spans="1:26" ht="12.75" customHeight="1">
      <c r="A14" s="273"/>
      <c r="B14" s="185"/>
      <c r="C14" s="185"/>
      <c r="D14" s="185"/>
      <c r="E14" s="185"/>
      <c r="F14" s="185"/>
      <c r="G14" s="185"/>
      <c r="H14" s="185"/>
      <c r="I14" s="186" t="s">
        <v>130</v>
      </c>
      <c r="J14" s="47"/>
      <c r="K14" s="47"/>
      <c r="L14" s="47"/>
      <c r="M14" s="47"/>
      <c r="N14" s="47"/>
      <c r="O14" s="54"/>
      <c r="P14" s="55"/>
      <c r="Q14" s="55"/>
      <c r="R14" s="47"/>
      <c r="V14" s="51"/>
      <c r="W14" s="51"/>
      <c r="X14" s="51"/>
      <c r="Y14" s="51"/>
      <c r="Z14" s="51"/>
    </row>
    <row r="15" spans="1:26" ht="52.5" customHeight="1">
      <c r="A15" s="99" t="s">
        <v>0</v>
      </c>
      <c r="B15" s="187" t="s">
        <v>45</v>
      </c>
      <c r="C15" s="187" t="s">
        <v>46</v>
      </c>
      <c r="D15" s="187" t="s">
        <v>47</v>
      </c>
      <c r="E15" s="187" t="s">
        <v>48</v>
      </c>
      <c r="F15" s="187" t="s">
        <v>49</v>
      </c>
      <c r="G15" s="187" t="s">
        <v>377</v>
      </c>
      <c r="H15" s="188" t="s">
        <v>124</v>
      </c>
      <c r="I15" s="189" t="s">
        <v>125</v>
      </c>
      <c r="J15" s="119"/>
      <c r="K15" s="100"/>
      <c r="L15" s="100"/>
      <c r="M15" s="100"/>
      <c r="N15" s="100"/>
      <c r="O15" s="100"/>
      <c r="P15" s="101"/>
      <c r="Q15" s="101"/>
      <c r="T15" s="56"/>
      <c r="U15" s="56"/>
      <c r="V15" s="57"/>
      <c r="W15" s="57"/>
      <c r="X15" s="57"/>
      <c r="Y15" s="57"/>
      <c r="Z15" s="51"/>
    </row>
    <row r="16" spans="1:26" s="62" customFormat="1" ht="17.25" customHeight="1">
      <c r="A16" s="224">
        <v>1</v>
      </c>
      <c r="B16" s="193" t="s">
        <v>109</v>
      </c>
      <c r="C16" s="190" t="s">
        <v>91</v>
      </c>
      <c r="D16" s="190"/>
      <c r="E16" s="190"/>
      <c r="F16" s="190"/>
      <c r="G16" s="191">
        <f>G17</f>
        <v>6491.1</v>
      </c>
      <c r="H16" s="191">
        <f>H17</f>
        <v>3655.9</v>
      </c>
      <c r="I16" s="206">
        <f aca="true" t="shared" si="0" ref="I16:I73">H16/G16</f>
        <v>0.5632173283418835</v>
      </c>
      <c r="J16" s="120"/>
      <c r="K16" s="102"/>
      <c r="L16" s="102"/>
      <c r="M16" s="102"/>
      <c r="N16" s="102"/>
      <c r="O16" s="95"/>
      <c r="P16" s="103"/>
      <c r="Q16" s="104"/>
      <c r="R16" s="90"/>
      <c r="T16" s="284"/>
      <c r="U16" s="284"/>
      <c r="V16" s="285"/>
      <c r="W16" s="285"/>
      <c r="X16" s="285"/>
      <c r="Y16" s="285"/>
      <c r="Z16" s="70"/>
    </row>
    <row r="17" spans="1:26" s="62" customFormat="1" ht="18" customHeight="1">
      <c r="A17" s="225" t="s">
        <v>14</v>
      </c>
      <c r="B17" s="226" t="s">
        <v>51</v>
      </c>
      <c r="C17" s="202" t="s">
        <v>91</v>
      </c>
      <c r="D17" s="193" t="s">
        <v>52</v>
      </c>
      <c r="E17" s="193"/>
      <c r="F17" s="193"/>
      <c r="G17" s="194">
        <f>G18+G21</f>
        <v>6491.1</v>
      </c>
      <c r="H17" s="195">
        <f>H18+H21</f>
        <v>3655.9</v>
      </c>
      <c r="I17" s="206">
        <f t="shared" si="0"/>
        <v>0.5632173283418835</v>
      </c>
      <c r="J17" s="121"/>
      <c r="K17" s="105"/>
      <c r="L17" s="105"/>
      <c r="M17" s="105"/>
      <c r="N17" s="105"/>
      <c r="O17" s="95"/>
      <c r="P17" s="106"/>
      <c r="Q17" s="104"/>
      <c r="R17" s="90"/>
      <c r="V17" s="58"/>
      <c r="W17" s="58"/>
      <c r="X17" s="58"/>
      <c r="Y17" s="58"/>
      <c r="Z17" s="70"/>
    </row>
    <row r="18" spans="1:26" s="62" customFormat="1" ht="25.5" customHeight="1">
      <c r="A18" s="225" t="s">
        <v>38</v>
      </c>
      <c r="B18" s="226" t="s">
        <v>53</v>
      </c>
      <c r="C18" s="202" t="s">
        <v>91</v>
      </c>
      <c r="D18" s="193" t="s">
        <v>54</v>
      </c>
      <c r="E18" s="193"/>
      <c r="F18" s="193"/>
      <c r="G18" s="196">
        <f>G19</f>
        <v>1328</v>
      </c>
      <c r="H18" s="195">
        <f>H19</f>
        <v>920.9</v>
      </c>
      <c r="I18" s="206">
        <f t="shared" si="0"/>
        <v>0.6934487951807229</v>
      </c>
      <c r="J18" s="121"/>
      <c r="K18" s="105"/>
      <c r="L18" s="105"/>
      <c r="M18" s="105"/>
      <c r="N18" s="105"/>
      <c r="O18" s="95"/>
      <c r="P18" s="106"/>
      <c r="Q18" s="104"/>
      <c r="R18" s="90"/>
      <c r="V18" s="59"/>
      <c r="W18" s="59"/>
      <c r="X18" s="59"/>
      <c r="Y18" s="59"/>
      <c r="Z18" s="70"/>
    </row>
    <row r="19" spans="1:26" s="62" customFormat="1" ht="18.75" customHeight="1">
      <c r="A19" s="225" t="s">
        <v>118</v>
      </c>
      <c r="B19" s="226" t="s">
        <v>155</v>
      </c>
      <c r="C19" s="202" t="s">
        <v>91</v>
      </c>
      <c r="D19" s="193" t="s">
        <v>54</v>
      </c>
      <c r="E19" s="227">
        <v>9910000110</v>
      </c>
      <c r="F19" s="193"/>
      <c r="G19" s="196">
        <f>G20</f>
        <v>1328</v>
      </c>
      <c r="H19" s="197">
        <f>H20</f>
        <v>920.9</v>
      </c>
      <c r="I19" s="206">
        <f t="shared" si="0"/>
        <v>0.6934487951807229</v>
      </c>
      <c r="J19" s="121"/>
      <c r="K19" s="105"/>
      <c r="L19" s="105"/>
      <c r="M19" s="105"/>
      <c r="N19" s="105"/>
      <c r="O19" s="95"/>
      <c r="P19" s="106"/>
      <c r="Q19" s="109"/>
      <c r="R19" s="90"/>
      <c r="V19" s="59"/>
      <c r="W19" s="59"/>
      <c r="X19" s="59"/>
      <c r="Y19" s="59"/>
      <c r="Z19" s="70"/>
    </row>
    <row r="20" spans="1:26" s="22" customFormat="1" ht="54.75" customHeight="1">
      <c r="A20" s="243" t="s">
        <v>156</v>
      </c>
      <c r="B20" s="244" t="s">
        <v>154</v>
      </c>
      <c r="C20" s="203" t="s">
        <v>91</v>
      </c>
      <c r="D20" s="198" t="s">
        <v>54</v>
      </c>
      <c r="E20" s="245">
        <v>9910000110</v>
      </c>
      <c r="F20" s="198" t="s">
        <v>131</v>
      </c>
      <c r="G20" s="199">
        <v>1328</v>
      </c>
      <c r="H20" s="200">
        <v>920.9</v>
      </c>
      <c r="I20" s="192">
        <f>H20/G20</f>
        <v>0.6934487951807229</v>
      </c>
      <c r="J20" s="122"/>
      <c r="K20" s="61"/>
      <c r="L20" s="61"/>
      <c r="M20" s="61"/>
      <c r="N20" s="61"/>
      <c r="O20" s="79"/>
      <c r="P20" s="107"/>
      <c r="Q20" s="108"/>
      <c r="R20" s="89"/>
      <c r="U20" s="1"/>
      <c r="V20" s="60"/>
      <c r="W20" s="60"/>
      <c r="X20" s="60"/>
      <c r="Y20" s="60"/>
      <c r="Z20" s="53"/>
    </row>
    <row r="21" spans="1:27" s="62" customFormat="1" ht="36">
      <c r="A21" s="225" t="s">
        <v>20</v>
      </c>
      <c r="B21" s="226" t="s">
        <v>119</v>
      </c>
      <c r="C21" s="202" t="s">
        <v>91</v>
      </c>
      <c r="D21" s="193" t="s">
        <v>55</v>
      </c>
      <c r="E21" s="193"/>
      <c r="F21" s="193"/>
      <c r="G21" s="196">
        <f>G22+G24+G26+G30</f>
        <v>5163.1</v>
      </c>
      <c r="H21" s="197">
        <f>H22+H24+H26+H30</f>
        <v>2735</v>
      </c>
      <c r="I21" s="206">
        <f t="shared" si="0"/>
        <v>0.5297205167438167</v>
      </c>
      <c r="J21" s="121"/>
      <c r="K21" s="105"/>
      <c r="L21" s="105"/>
      <c r="M21" s="105"/>
      <c r="N21" s="105"/>
      <c r="O21" s="95"/>
      <c r="P21" s="106"/>
      <c r="Q21" s="109"/>
      <c r="R21" s="90"/>
      <c r="U21" s="286"/>
      <c r="V21" s="59"/>
      <c r="W21" s="59"/>
      <c r="X21" s="59"/>
      <c r="Y21" s="59"/>
      <c r="Z21" s="105"/>
      <c r="AA21" s="287"/>
    </row>
    <row r="22" spans="1:27" s="62" customFormat="1" ht="30.75" customHeight="1">
      <c r="A22" s="225" t="s">
        <v>132</v>
      </c>
      <c r="B22" s="226" t="s">
        <v>181</v>
      </c>
      <c r="C22" s="202" t="s">
        <v>91</v>
      </c>
      <c r="D22" s="193" t="s">
        <v>55</v>
      </c>
      <c r="E22" s="228" t="s">
        <v>182</v>
      </c>
      <c r="F22" s="193"/>
      <c r="G22" s="196">
        <v>1118.1</v>
      </c>
      <c r="H22" s="197">
        <f>H23</f>
        <v>754.2</v>
      </c>
      <c r="I22" s="206">
        <f t="shared" si="0"/>
        <v>0.6745371612557017</v>
      </c>
      <c r="J22" s="121"/>
      <c r="K22" s="105"/>
      <c r="L22" s="105"/>
      <c r="M22" s="105"/>
      <c r="N22" s="105"/>
      <c r="O22" s="95"/>
      <c r="P22" s="111"/>
      <c r="Q22" s="109"/>
      <c r="R22" s="90"/>
      <c r="U22" s="286"/>
      <c r="V22" s="59"/>
      <c r="W22" s="59"/>
      <c r="X22" s="59"/>
      <c r="Y22" s="59"/>
      <c r="Z22" s="105"/>
      <c r="AA22" s="287"/>
    </row>
    <row r="23" spans="1:33" s="22" customFormat="1" ht="48">
      <c r="A23" s="243" t="s">
        <v>157</v>
      </c>
      <c r="B23" s="244" t="s">
        <v>154</v>
      </c>
      <c r="C23" s="203" t="s">
        <v>91</v>
      </c>
      <c r="D23" s="198" t="s">
        <v>55</v>
      </c>
      <c r="E23" s="246" t="s">
        <v>182</v>
      </c>
      <c r="F23" s="198" t="s">
        <v>131</v>
      </c>
      <c r="G23" s="199">
        <v>1118.1</v>
      </c>
      <c r="H23" s="200">
        <v>754.2</v>
      </c>
      <c r="I23" s="192">
        <f t="shared" si="0"/>
        <v>0.6745371612557017</v>
      </c>
      <c r="J23" s="122"/>
      <c r="K23" s="61"/>
      <c r="L23" s="61"/>
      <c r="M23" s="61"/>
      <c r="N23" s="61"/>
      <c r="O23" s="79"/>
      <c r="P23" s="107"/>
      <c r="Q23" s="108"/>
      <c r="R23" s="89"/>
      <c r="V23" s="60"/>
      <c r="W23" s="60"/>
      <c r="X23" s="60"/>
      <c r="Y23" s="60"/>
      <c r="Z23" s="47"/>
      <c r="AA23" s="47"/>
      <c r="AB23" s="47"/>
      <c r="AC23" s="47"/>
      <c r="AD23" s="47"/>
      <c r="AE23" s="47"/>
      <c r="AF23" s="47"/>
      <c r="AG23" s="47"/>
    </row>
    <row r="24" spans="1:33" s="62" customFormat="1" ht="61.5" customHeight="1">
      <c r="A24" s="225" t="s">
        <v>133</v>
      </c>
      <c r="B24" s="226" t="s">
        <v>183</v>
      </c>
      <c r="C24" s="202" t="s">
        <v>91</v>
      </c>
      <c r="D24" s="193" t="s">
        <v>55</v>
      </c>
      <c r="E24" s="193" t="s">
        <v>184</v>
      </c>
      <c r="F24" s="193"/>
      <c r="G24" s="196">
        <v>135.4</v>
      </c>
      <c r="H24" s="197">
        <f>H25</f>
        <v>101.5</v>
      </c>
      <c r="I24" s="206">
        <f t="shared" si="0"/>
        <v>0.7496307237813884</v>
      </c>
      <c r="J24" s="121"/>
      <c r="K24" s="105"/>
      <c r="L24" s="105"/>
      <c r="M24" s="105"/>
      <c r="N24" s="105"/>
      <c r="O24" s="95"/>
      <c r="P24" s="111"/>
      <c r="Q24" s="109"/>
      <c r="R24" s="90"/>
      <c r="V24" s="59"/>
      <c r="W24" s="59"/>
      <c r="X24" s="59"/>
      <c r="Y24" s="59"/>
      <c r="Z24" s="63"/>
      <c r="AA24" s="63"/>
      <c r="AB24" s="63"/>
      <c r="AC24" s="63"/>
      <c r="AD24" s="63"/>
      <c r="AE24" s="63"/>
      <c r="AF24" s="63"/>
      <c r="AG24" s="63"/>
    </row>
    <row r="25" spans="1:33" s="22" customFormat="1" ht="54" customHeight="1">
      <c r="A25" s="243" t="s">
        <v>134</v>
      </c>
      <c r="B25" s="244" t="s">
        <v>154</v>
      </c>
      <c r="C25" s="203" t="s">
        <v>91</v>
      </c>
      <c r="D25" s="198" t="s">
        <v>55</v>
      </c>
      <c r="E25" s="198" t="s">
        <v>184</v>
      </c>
      <c r="F25" s="198" t="s">
        <v>131</v>
      </c>
      <c r="G25" s="199">
        <v>135.4</v>
      </c>
      <c r="H25" s="200">
        <v>101.5</v>
      </c>
      <c r="I25" s="192">
        <f t="shared" si="0"/>
        <v>0.7496307237813884</v>
      </c>
      <c r="J25" s="122"/>
      <c r="K25" s="61"/>
      <c r="L25" s="61"/>
      <c r="M25" s="61"/>
      <c r="N25" s="61"/>
      <c r="O25" s="79"/>
      <c r="P25" s="69"/>
      <c r="Q25" s="108"/>
      <c r="R25" s="89"/>
      <c r="V25" s="60"/>
      <c r="W25" s="60"/>
      <c r="X25" s="60"/>
      <c r="Y25" s="60"/>
      <c r="Z25" s="47"/>
      <c r="AA25" s="47"/>
      <c r="AB25" s="47"/>
      <c r="AC25" s="47"/>
      <c r="AD25" s="47"/>
      <c r="AE25" s="47"/>
      <c r="AF25" s="47"/>
      <c r="AG25" s="47"/>
    </row>
    <row r="26" spans="1:33" s="62" customFormat="1" ht="28.5" customHeight="1">
      <c r="A26" s="225" t="s">
        <v>135</v>
      </c>
      <c r="B26" s="226" t="s">
        <v>185</v>
      </c>
      <c r="C26" s="202" t="s">
        <v>91</v>
      </c>
      <c r="D26" s="193" t="s">
        <v>55</v>
      </c>
      <c r="E26" s="193" t="s">
        <v>186</v>
      </c>
      <c r="F26" s="193"/>
      <c r="G26" s="196">
        <f>G27+G28+G29</f>
        <v>3813.6</v>
      </c>
      <c r="H26" s="197">
        <f>SUM(H27:H29)</f>
        <v>1807.3000000000002</v>
      </c>
      <c r="I26" s="206">
        <f t="shared" si="0"/>
        <v>0.4739091671911056</v>
      </c>
      <c r="J26" s="121"/>
      <c r="K26" s="105"/>
      <c r="L26" s="105"/>
      <c r="M26" s="105"/>
      <c r="N26" s="105"/>
      <c r="O26" s="110"/>
      <c r="P26" s="111"/>
      <c r="Q26" s="109"/>
      <c r="R26" s="90"/>
      <c r="V26" s="59"/>
      <c r="W26" s="59"/>
      <c r="X26" s="59"/>
      <c r="Y26" s="59"/>
      <c r="Z26" s="63"/>
      <c r="AA26" s="63"/>
      <c r="AB26" s="63"/>
      <c r="AC26" s="63"/>
      <c r="AD26" s="63"/>
      <c r="AE26" s="63"/>
      <c r="AF26" s="63"/>
      <c r="AG26" s="63"/>
    </row>
    <row r="27" spans="1:33" s="22" customFormat="1" ht="48">
      <c r="A27" s="243" t="s">
        <v>136</v>
      </c>
      <c r="B27" s="244" t="s">
        <v>154</v>
      </c>
      <c r="C27" s="203" t="s">
        <v>91</v>
      </c>
      <c r="D27" s="198" t="s">
        <v>55</v>
      </c>
      <c r="E27" s="198" t="s">
        <v>186</v>
      </c>
      <c r="F27" s="198" t="s">
        <v>131</v>
      </c>
      <c r="G27" s="199">
        <v>2608.7</v>
      </c>
      <c r="H27" s="200">
        <v>1314.9</v>
      </c>
      <c r="I27" s="192">
        <f t="shared" si="0"/>
        <v>0.5040441599264002</v>
      </c>
      <c r="J27" s="122"/>
      <c r="K27" s="61"/>
      <c r="L27" s="61"/>
      <c r="M27" s="61"/>
      <c r="N27" s="61"/>
      <c r="O27" s="112"/>
      <c r="P27" s="69"/>
      <c r="Q27" s="108"/>
      <c r="R27" s="89"/>
      <c r="V27" s="60"/>
      <c r="W27" s="60"/>
      <c r="X27" s="60"/>
      <c r="Y27" s="60"/>
      <c r="Z27" s="47"/>
      <c r="AA27" s="47"/>
      <c r="AB27" s="47"/>
      <c r="AC27" s="47"/>
      <c r="AD27" s="47"/>
      <c r="AE27" s="47"/>
      <c r="AF27" s="47"/>
      <c r="AG27" s="47"/>
    </row>
    <row r="28" spans="1:33" s="22" customFormat="1" ht="24">
      <c r="A28" s="243" t="s">
        <v>137</v>
      </c>
      <c r="B28" s="244" t="s">
        <v>153</v>
      </c>
      <c r="C28" s="203" t="s">
        <v>91</v>
      </c>
      <c r="D28" s="198" t="s">
        <v>55</v>
      </c>
      <c r="E28" s="198" t="s">
        <v>186</v>
      </c>
      <c r="F28" s="198" t="s">
        <v>138</v>
      </c>
      <c r="G28" s="199">
        <v>1195.9</v>
      </c>
      <c r="H28" s="200">
        <v>489.5</v>
      </c>
      <c r="I28" s="192">
        <f t="shared" si="0"/>
        <v>0.40931516013044567</v>
      </c>
      <c r="J28" s="122"/>
      <c r="K28" s="61"/>
      <c r="L28" s="61"/>
      <c r="M28" s="61"/>
      <c r="N28" s="61"/>
      <c r="O28" s="112"/>
      <c r="P28" s="112"/>
      <c r="Q28" s="108"/>
      <c r="R28" s="89"/>
      <c r="V28" s="60"/>
      <c r="W28" s="60"/>
      <c r="X28" s="60"/>
      <c r="Y28" s="60"/>
      <c r="Z28" s="47"/>
      <c r="AA28" s="47"/>
      <c r="AB28" s="47"/>
      <c r="AC28" s="47"/>
      <c r="AD28" s="47"/>
      <c r="AE28" s="47"/>
      <c r="AF28" s="47"/>
      <c r="AG28" s="47"/>
    </row>
    <row r="29" spans="1:33" s="22" customFormat="1" ht="12.75">
      <c r="A29" s="243" t="s">
        <v>139</v>
      </c>
      <c r="B29" s="244" t="s">
        <v>140</v>
      </c>
      <c r="C29" s="203" t="s">
        <v>91</v>
      </c>
      <c r="D29" s="198" t="s">
        <v>55</v>
      </c>
      <c r="E29" s="198" t="s">
        <v>186</v>
      </c>
      <c r="F29" s="198" t="s">
        <v>141</v>
      </c>
      <c r="G29" s="201">
        <v>9</v>
      </c>
      <c r="H29" s="200">
        <v>2.9</v>
      </c>
      <c r="I29" s="192">
        <f t="shared" si="0"/>
        <v>0.3222222222222222</v>
      </c>
      <c r="J29" s="122"/>
      <c r="K29" s="61"/>
      <c r="L29" s="61"/>
      <c r="M29" s="61"/>
      <c r="N29" s="61"/>
      <c r="O29" s="112"/>
      <c r="P29" s="112"/>
      <c r="Q29" s="108"/>
      <c r="R29" s="89"/>
      <c r="V29" s="60"/>
      <c r="W29" s="60"/>
      <c r="X29" s="60"/>
      <c r="Y29" s="60"/>
      <c r="Z29" s="47"/>
      <c r="AA29" s="47"/>
      <c r="AB29" s="47"/>
      <c r="AC29" s="47"/>
      <c r="AD29" s="47"/>
      <c r="AE29" s="47"/>
      <c r="AF29" s="47"/>
      <c r="AG29" s="47"/>
    </row>
    <row r="30" spans="1:33" s="62" customFormat="1" ht="36">
      <c r="A30" s="225" t="s">
        <v>142</v>
      </c>
      <c r="B30" s="229" t="s">
        <v>187</v>
      </c>
      <c r="C30" s="202" t="s">
        <v>91</v>
      </c>
      <c r="D30" s="202" t="s">
        <v>55</v>
      </c>
      <c r="E30" s="230" t="s">
        <v>188</v>
      </c>
      <c r="F30" s="202"/>
      <c r="G30" s="204">
        <v>96</v>
      </c>
      <c r="H30" s="197">
        <f>H31</f>
        <v>72</v>
      </c>
      <c r="I30" s="206">
        <f t="shared" si="0"/>
        <v>0.75</v>
      </c>
      <c r="J30" s="121"/>
      <c r="K30" s="105"/>
      <c r="L30" s="105"/>
      <c r="M30" s="105"/>
      <c r="N30" s="105"/>
      <c r="O30" s="110"/>
      <c r="P30" s="111"/>
      <c r="Q30" s="109"/>
      <c r="R30" s="90"/>
      <c r="V30" s="59"/>
      <c r="W30" s="59"/>
      <c r="X30" s="59"/>
      <c r="Y30" s="59"/>
      <c r="Z30" s="63"/>
      <c r="AA30" s="63"/>
      <c r="AB30" s="63"/>
      <c r="AC30" s="63"/>
      <c r="AD30" s="63"/>
      <c r="AE30" s="63"/>
      <c r="AF30" s="63"/>
      <c r="AG30" s="63"/>
    </row>
    <row r="31" spans="1:33" s="22" customFormat="1" ht="20.25" customHeight="1">
      <c r="A31" s="243" t="s">
        <v>143</v>
      </c>
      <c r="B31" s="244" t="s">
        <v>140</v>
      </c>
      <c r="C31" s="203" t="s">
        <v>91</v>
      </c>
      <c r="D31" s="198" t="s">
        <v>55</v>
      </c>
      <c r="E31" s="247" t="s">
        <v>188</v>
      </c>
      <c r="F31" s="198" t="s">
        <v>141</v>
      </c>
      <c r="G31" s="205">
        <v>96</v>
      </c>
      <c r="H31" s="200">
        <v>72</v>
      </c>
      <c r="I31" s="192">
        <f t="shared" si="0"/>
        <v>0.75</v>
      </c>
      <c r="J31" s="122"/>
      <c r="K31" s="61"/>
      <c r="L31" s="61"/>
      <c r="M31" s="61"/>
      <c r="N31" s="61"/>
      <c r="O31" s="112"/>
      <c r="P31" s="112"/>
      <c r="Q31" s="108"/>
      <c r="R31" s="79"/>
      <c r="V31" s="60"/>
      <c r="W31" s="60"/>
      <c r="X31" s="60"/>
      <c r="Y31" s="60"/>
      <c r="Z31" s="47"/>
      <c r="AA31" s="47"/>
      <c r="AB31" s="47"/>
      <c r="AC31" s="47"/>
      <c r="AD31" s="47"/>
      <c r="AE31" s="47"/>
      <c r="AF31" s="47"/>
      <c r="AG31" s="47"/>
    </row>
    <row r="32" spans="1:33" s="22" customFormat="1" ht="15.75" customHeight="1">
      <c r="A32" s="231" t="s">
        <v>60</v>
      </c>
      <c r="B32" s="202" t="s">
        <v>158</v>
      </c>
      <c r="C32" s="202" t="s">
        <v>50</v>
      </c>
      <c r="D32" s="203"/>
      <c r="E32" s="203"/>
      <c r="F32" s="203"/>
      <c r="G32" s="204">
        <f>G33+G52+G56+G63+G89+G93+G109+G125+G139+G143</f>
        <v>46516.899999999994</v>
      </c>
      <c r="H32" s="204">
        <f>H33+H52+H56+H63+H89+H93+H109+H125+H139+H143</f>
        <v>26401.7</v>
      </c>
      <c r="I32" s="206">
        <f t="shared" si="0"/>
        <v>0.5675722156893517</v>
      </c>
      <c r="J32" s="122"/>
      <c r="K32" s="61"/>
      <c r="L32" s="61"/>
      <c r="M32" s="61"/>
      <c r="N32" s="61"/>
      <c r="O32" s="79"/>
      <c r="P32" s="107"/>
      <c r="Q32" s="108"/>
      <c r="R32" s="89"/>
      <c r="V32" s="60"/>
      <c r="W32" s="60"/>
      <c r="X32" s="60"/>
      <c r="Y32" s="60"/>
      <c r="Z32" s="47"/>
      <c r="AA32" s="47"/>
      <c r="AB32" s="47"/>
      <c r="AC32" s="47"/>
      <c r="AD32" s="47"/>
      <c r="AE32" s="47"/>
      <c r="AF32" s="47"/>
      <c r="AG32" s="47"/>
    </row>
    <row r="33" spans="1:33" s="22" customFormat="1" ht="15.75" customHeight="1">
      <c r="A33" s="231" t="s">
        <v>41</v>
      </c>
      <c r="B33" s="232" t="s">
        <v>51</v>
      </c>
      <c r="C33" s="202" t="s">
        <v>50</v>
      </c>
      <c r="D33" s="233" t="s">
        <v>52</v>
      </c>
      <c r="E33" s="234"/>
      <c r="F33" s="234"/>
      <c r="G33" s="94">
        <f>G34+G42+G45</f>
        <v>18764.2</v>
      </c>
      <c r="H33" s="94">
        <f>H34+H42+H45</f>
        <v>11809.8</v>
      </c>
      <c r="I33" s="206">
        <f t="shared" si="0"/>
        <v>0.6293793500389038</v>
      </c>
      <c r="J33" s="121"/>
      <c r="K33" s="105"/>
      <c r="L33" s="105"/>
      <c r="M33" s="105"/>
      <c r="N33" s="105"/>
      <c r="O33" s="110"/>
      <c r="P33" s="106"/>
      <c r="Q33" s="109"/>
      <c r="R33" s="89"/>
      <c r="V33" s="60"/>
      <c r="W33" s="60"/>
      <c r="X33" s="60"/>
      <c r="Y33" s="60"/>
      <c r="Z33" s="47"/>
      <c r="AA33" s="47"/>
      <c r="AB33" s="47"/>
      <c r="AC33" s="47"/>
      <c r="AD33" s="47"/>
      <c r="AE33" s="47"/>
      <c r="AF33" s="47"/>
      <c r="AG33" s="47"/>
    </row>
    <row r="34" spans="1:33" s="22" customFormat="1" ht="36">
      <c r="A34" s="231" t="s">
        <v>189</v>
      </c>
      <c r="B34" s="226" t="s">
        <v>111</v>
      </c>
      <c r="C34" s="202" t="s">
        <v>50</v>
      </c>
      <c r="D34" s="193" t="s">
        <v>57</v>
      </c>
      <c r="E34" s="198"/>
      <c r="F34" s="198"/>
      <c r="G34" s="196">
        <f>G35+G39</f>
        <v>18680.7</v>
      </c>
      <c r="H34" s="196">
        <f>H35+H39</f>
        <v>11809.8</v>
      </c>
      <c r="I34" s="206">
        <f t="shared" si="0"/>
        <v>0.6321925837896866</v>
      </c>
      <c r="J34" s="121"/>
      <c r="K34" s="105"/>
      <c r="L34" s="105"/>
      <c r="M34" s="105"/>
      <c r="N34" s="105"/>
      <c r="O34" s="110"/>
      <c r="P34" s="106"/>
      <c r="Q34" s="109"/>
      <c r="R34" s="89"/>
      <c r="V34" s="60"/>
      <c r="W34" s="60"/>
      <c r="X34" s="60"/>
      <c r="Y34" s="60"/>
      <c r="Z34" s="47"/>
      <c r="AA34" s="47"/>
      <c r="AB34" s="47"/>
      <c r="AC34" s="47"/>
      <c r="AD34" s="47"/>
      <c r="AE34" s="47"/>
      <c r="AF34" s="47"/>
      <c r="AG34" s="47"/>
    </row>
    <row r="35" spans="1:33" s="22" customFormat="1" ht="24">
      <c r="A35" s="231" t="s">
        <v>190</v>
      </c>
      <c r="B35" s="226" t="s">
        <v>191</v>
      </c>
      <c r="C35" s="202" t="s">
        <v>50</v>
      </c>
      <c r="D35" s="193" t="s">
        <v>57</v>
      </c>
      <c r="E35" s="193" t="s">
        <v>192</v>
      </c>
      <c r="F35" s="193"/>
      <c r="G35" s="196">
        <f>SUM(G36:G38)</f>
        <v>17000</v>
      </c>
      <c r="H35" s="196">
        <f>SUM(H36:H38)</f>
        <v>10756.4</v>
      </c>
      <c r="I35" s="206">
        <f t="shared" si="0"/>
        <v>0.6327294117647059</v>
      </c>
      <c r="J35" s="122"/>
      <c r="K35" s="61"/>
      <c r="L35" s="61"/>
      <c r="M35" s="61"/>
      <c r="N35" s="61"/>
      <c r="O35" s="112"/>
      <c r="P35" s="106"/>
      <c r="Q35" s="109"/>
      <c r="R35" s="89"/>
      <c r="V35" s="60"/>
      <c r="W35" s="60"/>
      <c r="X35" s="60"/>
      <c r="Y35" s="60"/>
      <c r="Z35" s="47"/>
      <c r="AA35" s="47"/>
      <c r="AB35" s="47"/>
      <c r="AC35" s="47"/>
      <c r="AD35" s="47"/>
      <c r="AE35" s="47"/>
      <c r="AF35" s="47"/>
      <c r="AG35" s="47"/>
    </row>
    <row r="36" spans="1:33" s="22" customFormat="1" ht="48">
      <c r="A36" s="237" t="s">
        <v>147</v>
      </c>
      <c r="B36" s="244" t="s">
        <v>154</v>
      </c>
      <c r="C36" s="203" t="s">
        <v>50</v>
      </c>
      <c r="D36" s="198" t="s">
        <v>57</v>
      </c>
      <c r="E36" s="198" t="s">
        <v>192</v>
      </c>
      <c r="F36" s="198" t="s">
        <v>131</v>
      </c>
      <c r="G36" s="199">
        <v>13508.8</v>
      </c>
      <c r="H36" s="200">
        <v>8929.8</v>
      </c>
      <c r="I36" s="192">
        <f t="shared" si="0"/>
        <v>0.6610357692763236</v>
      </c>
      <c r="J36" s="122"/>
      <c r="K36" s="61"/>
      <c r="L36" s="61"/>
      <c r="M36" s="61"/>
      <c r="N36" s="61"/>
      <c r="O36" s="112"/>
      <c r="P36" s="112"/>
      <c r="Q36" s="108"/>
      <c r="R36" s="89"/>
      <c r="V36" s="60"/>
      <c r="W36" s="60"/>
      <c r="X36" s="60"/>
      <c r="Y36" s="60"/>
      <c r="Z36" s="47"/>
      <c r="AA36" s="47"/>
      <c r="AB36" s="47"/>
      <c r="AC36" s="47"/>
      <c r="AD36" s="47"/>
      <c r="AE36" s="47"/>
      <c r="AF36" s="47"/>
      <c r="AG36" s="47"/>
    </row>
    <row r="37" spans="1:33" s="22" customFormat="1" ht="36" customHeight="1">
      <c r="A37" s="237" t="s">
        <v>148</v>
      </c>
      <c r="B37" s="244" t="s">
        <v>153</v>
      </c>
      <c r="C37" s="203" t="s">
        <v>50</v>
      </c>
      <c r="D37" s="198" t="s">
        <v>57</v>
      </c>
      <c r="E37" s="198" t="s">
        <v>192</v>
      </c>
      <c r="F37" s="198" t="s">
        <v>138</v>
      </c>
      <c r="G37" s="199">
        <v>3471.2</v>
      </c>
      <c r="H37" s="200">
        <v>1820.9</v>
      </c>
      <c r="I37" s="192">
        <f t="shared" si="0"/>
        <v>0.5245736344779903</v>
      </c>
      <c r="J37" s="122"/>
      <c r="K37" s="61"/>
      <c r="L37" s="61"/>
      <c r="M37" s="61"/>
      <c r="N37" s="61"/>
      <c r="O37" s="112"/>
      <c r="P37" s="107"/>
      <c r="Q37" s="108"/>
      <c r="R37" s="89"/>
      <c r="V37" s="60"/>
      <c r="W37" s="60"/>
      <c r="X37" s="60"/>
      <c r="Y37" s="60"/>
      <c r="Z37" s="47"/>
      <c r="AA37" s="47"/>
      <c r="AB37" s="47"/>
      <c r="AC37" s="47"/>
      <c r="AD37" s="47"/>
      <c r="AE37" s="47"/>
      <c r="AF37" s="47"/>
      <c r="AG37" s="47"/>
    </row>
    <row r="38" spans="1:33" s="22" customFormat="1" ht="12.75">
      <c r="A38" s="237" t="s">
        <v>193</v>
      </c>
      <c r="B38" s="244" t="s">
        <v>140</v>
      </c>
      <c r="C38" s="203" t="s">
        <v>50</v>
      </c>
      <c r="D38" s="198" t="s">
        <v>57</v>
      </c>
      <c r="E38" s="198" t="s">
        <v>192</v>
      </c>
      <c r="F38" s="198" t="s">
        <v>141</v>
      </c>
      <c r="G38" s="199">
        <v>20</v>
      </c>
      <c r="H38" s="200">
        <v>5.7</v>
      </c>
      <c r="I38" s="192">
        <f t="shared" si="0"/>
        <v>0.28500000000000003</v>
      </c>
      <c r="J38" s="122"/>
      <c r="K38" s="61"/>
      <c r="L38" s="61"/>
      <c r="M38" s="61"/>
      <c r="N38" s="61"/>
      <c r="O38" s="112"/>
      <c r="P38" s="69"/>
      <c r="Q38" s="108"/>
      <c r="R38" s="89"/>
      <c r="V38" s="60"/>
      <c r="W38" s="60"/>
      <c r="X38" s="60"/>
      <c r="Y38" s="60"/>
      <c r="Z38" s="47"/>
      <c r="AA38" s="47"/>
      <c r="AB38" s="47"/>
      <c r="AC38" s="47"/>
      <c r="AD38" s="47"/>
      <c r="AE38" s="47"/>
      <c r="AF38" s="47"/>
      <c r="AG38" s="47"/>
    </row>
    <row r="39" spans="1:33" s="22" customFormat="1" ht="67.5" customHeight="1">
      <c r="A39" s="231" t="s">
        <v>194</v>
      </c>
      <c r="B39" s="226" t="s">
        <v>195</v>
      </c>
      <c r="C39" s="202" t="s">
        <v>50</v>
      </c>
      <c r="D39" s="193" t="s">
        <v>57</v>
      </c>
      <c r="E39" s="193" t="s">
        <v>196</v>
      </c>
      <c r="F39" s="198"/>
      <c r="G39" s="196">
        <v>1680.7</v>
      </c>
      <c r="H39" s="207">
        <f>SUM(H40:H41)</f>
        <v>1053.4</v>
      </c>
      <c r="I39" s="206">
        <f t="shared" si="0"/>
        <v>0.6267626584161362</v>
      </c>
      <c r="J39" s="122"/>
      <c r="K39" s="105"/>
      <c r="L39" s="105"/>
      <c r="M39" s="105"/>
      <c r="N39" s="105"/>
      <c r="O39" s="110"/>
      <c r="P39" s="106"/>
      <c r="Q39" s="109"/>
      <c r="R39" s="89"/>
      <c r="V39" s="60"/>
      <c r="W39" s="60"/>
      <c r="X39" s="60"/>
      <c r="Y39" s="60"/>
      <c r="Z39" s="47"/>
      <c r="AA39" s="47"/>
      <c r="AB39" s="47"/>
      <c r="AC39" s="47"/>
      <c r="AD39" s="47"/>
      <c r="AE39" s="47"/>
      <c r="AF39" s="47"/>
      <c r="AG39" s="47"/>
    </row>
    <row r="40" spans="1:33" s="22" customFormat="1" ht="48">
      <c r="A40" s="237" t="s">
        <v>197</v>
      </c>
      <c r="B40" s="244" t="s">
        <v>154</v>
      </c>
      <c r="C40" s="203" t="s">
        <v>50</v>
      </c>
      <c r="D40" s="198" t="s">
        <v>57</v>
      </c>
      <c r="E40" s="198" t="s">
        <v>196</v>
      </c>
      <c r="F40" s="198" t="s">
        <v>131</v>
      </c>
      <c r="G40" s="199">
        <v>1543.9</v>
      </c>
      <c r="H40" s="200">
        <v>1006.4</v>
      </c>
      <c r="I40" s="192">
        <f t="shared" si="0"/>
        <v>0.6518556901353714</v>
      </c>
      <c r="J40" s="122"/>
      <c r="K40" s="61"/>
      <c r="L40" s="61"/>
      <c r="M40" s="61"/>
      <c r="N40" s="61"/>
      <c r="O40" s="112"/>
      <c r="P40" s="69"/>
      <c r="Q40" s="108"/>
      <c r="R40" s="89"/>
      <c r="V40" s="60"/>
      <c r="W40" s="60"/>
      <c r="X40" s="60"/>
      <c r="Y40" s="60"/>
      <c r="Z40" s="47"/>
      <c r="AA40" s="47"/>
      <c r="AB40" s="47"/>
      <c r="AC40" s="47"/>
      <c r="AD40" s="47"/>
      <c r="AE40" s="47"/>
      <c r="AF40" s="47"/>
      <c r="AG40" s="47"/>
    </row>
    <row r="41" spans="1:33" s="22" customFormat="1" ht="24">
      <c r="A41" s="237" t="s">
        <v>198</v>
      </c>
      <c r="B41" s="244" t="s">
        <v>153</v>
      </c>
      <c r="C41" s="203" t="s">
        <v>50</v>
      </c>
      <c r="D41" s="198" t="s">
        <v>57</v>
      </c>
      <c r="E41" s="198" t="s">
        <v>196</v>
      </c>
      <c r="F41" s="198" t="s">
        <v>138</v>
      </c>
      <c r="G41" s="199">
        <v>136.8</v>
      </c>
      <c r="H41" s="200">
        <v>47</v>
      </c>
      <c r="I41" s="192">
        <f t="shared" si="0"/>
        <v>0.3435672514619883</v>
      </c>
      <c r="J41" s="123"/>
      <c r="K41" s="113"/>
      <c r="L41" s="113"/>
      <c r="M41" s="113"/>
      <c r="N41" s="113"/>
      <c r="O41" s="112"/>
      <c r="P41" s="69"/>
      <c r="Q41" s="108"/>
      <c r="R41" s="89"/>
      <c r="V41" s="60"/>
      <c r="W41" s="60"/>
      <c r="X41" s="60"/>
      <c r="Y41" s="60"/>
      <c r="Z41" s="47"/>
      <c r="AA41" s="47"/>
      <c r="AB41" s="47"/>
      <c r="AC41" s="47"/>
      <c r="AD41" s="47"/>
      <c r="AE41" s="47"/>
      <c r="AF41" s="47"/>
      <c r="AG41" s="47"/>
    </row>
    <row r="42" spans="1:33" s="62" customFormat="1" ht="12.75">
      <c r="A42" s="231" t="s">
        <v>177</v>
      </c>
      <c r="B42" s="226" t="s">
        <v>93</v>
      </c>
      <c r="C42" s="202" t="s">
        <v>50</v>
      </c>
      <c r="D42" s="193" t="s">
        <v>94</v>
      </c>
      <c r="E42" s="193"/>
      <c r="F42" s="193"/>
      <c r="G42" s="196">
        <v>70</v>
      </c>
      <c r="H42" s="207">
        <f>H43</f>
        <v>0</v>
      </c>
      <c r="I42" s="206">
        <f t="shared" si="0"/>
        <v>0</v>
      </c>
      <c r="J42" s="121"/>
      <c r="K42" s="105"/>
      <c r="L42" s="105"/>
      <c r="M42" s="105"/>
      <c r="N42" s="105"/>
      <c r="O42" s="110"/>
      <c r="P42" s="111"/>
      <c r="Q42" s="109"/>
      <c r="R42" s="90"/>
      <c r="W42" s="59"/>
      <c r="X42" s="59"/>
      <c r="Y42" s="59"/>
      <c r="Z42" s="63"/>
      <c r="AA42" s="63"/>
      <c r="AB42" s="63"/>
      <c r="AC42" s="63"/>
      <c r="AD42" s="63"/>
      <c r="AE42" s="63"/>
      <c r="AF42" s="63"/>
      <c r="AG42" s="63"/>
    </row>
    <row r="43" spans="1:33" s="62" customFormat="1" ht="30.75" customHeight="1">
      <c r="A43" s="231" t="s">
        <v>178</v>
      </c>
      <c r="B43" s="226" t="s">
        <v>199</v>
      </c>
      <c r="C43" s="202" t="s">
        <v>50</v>
      </c>
      <c r="D43" s="193" t="s">
        <v>94</v>
      </c>
      <c r="E43" s="193" t="s">
        <v>200</v>
      </c>
      <c r="F43" s="193"/>
      <c r="G43" s="196">
        <v>70</v>
      </c>
      <c r="H43" s="207">
        <f>H44</f>
        <v>0</v>
      </c>
      <c r="I43" s="206">
        <f t="shared" si="0"/>
        <v>0</v>
      </c>
      <c r="J43" s="121"/>
      <c r="K43" s="105"/>
      <c r="L43" s="105"/>
      <c r="M43" s="105"/>
      <c r="N43" s="105"/>
      <c r="O43" s="110"/>
      <c r="P43" s="106"/>
      <c r="Q43" s="109"/>
      <c r="R43" s="90"/>
      <c r="W43" s="59"/>
      <c r="X43" s="59"/>
      <c r="Y43" s="59"/>
      <c r="Z43" s="63"/>
      <c r="AA43" s="63"/>
      <c r="AB43" s="63"/>
      <c r="AC43" s="63"/>
      <c r="AD43" s="63"/>
      <c r="AE43" s="63"/>
      <c r="AF43" s="63"/>
      <c r="AG43" s="63"/>
    </row>
    <row r="44" spans="1:33" s="22" customFormat="1" ht="18.75" customHeight="1">
      <c r="A44" s="231" t="s">
        <v>179</v>
      </c>
      <c r="B44" s="226" t="s">
        <v>140</v>
      </c>
      <c r="C44" s="202" t="s">
        <v>50</v>
      </c>
      <c r="D44" s="193" t="s">
        <v>94</v>
      </c>
      <c r="E44" s="193" t="s">
        <v>200</v>
      </c>
      <c r="F44" s="193" t="s">
        <v>141</v>
      </c>
      <c r="G44" s="199">
        <v>70</v>
      </c>
      <c r="H44" s="200">
        <v>0</v>
      </c>
      <c r="I44" s="192">
        <f t="shared" si="0"/>
        <v>0</v>
      </c>
      <c r="J44" s="122"/>
      <c r="K44" s="61"/>
      <c r="L44" s="61"/>
      <c r="M44" s="61"/>
      <c r="N44" s="61"/>
      <c r="O44" s="112"/>
      <c r="P44" s="107"/>
      <c r="Q44" s="108"/>
      <c r="R44" s="89"/>
      <c r="W44" s="60"/>
      <c r="X44" s="60"/>
      <c r="Y44" s="60"/>
      <c r="Z44" s="47"/>
      <c r="AA44" s="47"/>
      <c r="AB44" s="47"/>
      <c r="AC44" s="47"/>
      <c r="AD44" s="47"/>
      <c r="AE44" s="47"/>
      <c r="AF44" s="47"/>
      <c r="AG44" s="47"/>
    </row>
    <row r="45" spans="1:33" s="62" customFormat="1" ht="12.75">
      <c r="A45" s="231" t="s">
        <v>201</v>
      </c>
      <c r="B45" s="226" t="s">
        <v>58</v>
      </c>
      <c r="C45" s="202" t="s">
        <v>50</v>
      </c>
      <c r="D45" s="193" t="s">
        <v>59</v>
      </c>
      <c r="E45" s="193"/>
      <c r="F45" s="193"/>
      <c r="G45" s="196">
        <f>G46+G48+G50</f>
        <v>13.5</v>
      </c>
      <c r="H45" s="207">
        <f>H46+H48+H50</f>
        <v>0</v>
      </c>
      <c r="I45" s="206">
        <f t="shared" si="0"/>
        <v>0</v>
      </c>
      <c r="J45" s="121"/>
      <c r="K45" s="105"/>
      <c r="L45" s="105"/>
      <c r="M45" s="105"/>
      <c r="N45" s="105"/>
      <c r="O45" s="110"/>
      <c r="P45" s="111"/>
      <c r="Q45" s="109"/>
      <c r="R45" s="90"/>
      <c r="W45" s="59"/>
      <c r="X45" s="59"/>
      <c r="Y45" s="59"/>
      <c r="Z45" s="63"/>
      <c r="AA45" s="63"/>
      <c r="AB45" s="63"/>
      <c r="AC45" s="63"/>
      <c r="AD45" s="63"/>
      <c r="AE45" s="63"/>
      <c r="AF45" s="63"/>
      <c r="AG45" s="63"/>
    </row>
    <row r="46" spans="1:33" s="62" customFormat="1" ht="24">
      <c r="A46" s="231" t="s">
        <v>202</v>
      </c>
      <c r="B46" s="226" t="s">
        <v>203</v>
      </c>
      <c r="C46" s="202" t="s">
        <v>50</v>
      </c>
      <c r="D46" s="193" t="s">
        <v>59</v>
      </c>
      <c r="E46" s="193" t="s">
        <v>204</v>
      </c>
      <c r="F46" s="208"/>
      <c r="G46" s="196">
        <v>5</v>
      </c>
      <c r="H46" s="207">
        <f>H47</f>
        <v>0</v>
      </c>
      <c r="I46" s="206">
        <f t="shared" si="0"/>
        <v>0</v>
      </c>
      <c r="J46" s="121"/>
      <c r="K46" s="105"/>
      <c r="L46" s="105"/>
      <c r="M46" s="105"/>
      <c r="N46" s="105"/>
      <c r="O46" s="110"/>
      <c r="P46" s="106"/>
      <c r="Q46" s="109"/>
      <c r="R46" s="90"/>
      <c r="V46" s="59"/>
      <c r="W46" s="59"/>
      <c r="X46" s="59"/>
      <c r="Y46" s="59"/>
      <c r="Z46" s="63"/>
      <c r="AA46" s="63"/>
      <c r="AB46" s="63"/>
      <c r="AC46" s="63"/>
      <c r="AD46" s="63"/>
      <c r="AE46" s="63"/>
      <c r="AF46" s="63"/>
      <c r="AG46" s="63"/>
    </row>
    <row r="47" spans="1:33" s="22" customFormat="1" ht="32.25" customHeight="1">
      <c r="A47" s="231" t="s">
        <v>205</v>
      </c>
      <c r="B47" s="226" t="s">
        <v>153</v>
      </c>
      <c r="C47" s="202" t="s">
        <v>50</v>
      </c>
      <c r="D47" s="193" t="s">
        <v>59</v>
      </c>
      <c r="E47" s="193" t="s">
        <v>204</v>
      </c>
      <c r="F47" s="235">
        <v>200</v>
      </c>
      <c r="G47" s="199">
        <v>5</v>
      </c>
      <c r="H47" s="200">
        <v>0</v>
      </c>
      <c r="I47" s="192">
        <f t="shared" si="0"/>
        <v>0</v>
      </c>
      <c r="J47" s="122"/>
      <c r="K47" s="61"/>
      <c r="L47" s="61"/>
      <c r="M47" s="61"/>
      <c r="N47" s="61"/>
      <c r="O47" s="112"/>
      <c r="P47" s="107"/>
      <c r="Q47" s="108"/>
      <c r="R47" s="89"/>
      <c r="Y47" s="60"/>
      <c r="Z47" s="47"/>
      <c r="AA47" s="47"/>
      <c r="AB47" s="47"/>
      <c r="AC47" s="47"/>
      <c r="AD47" s="47"/>
      <c r="AE47" s="47"/>
      <c r="AF47" s="47"/>
      <c r="AG47" s="47"/>
    </row>
    <row r="48" spans="1:33" s="62" customFormat="1" ht="72">
      <c r="A48" s="231" t="s">
        <v>206</v>
      </c>
      <c r="B48" s="226" t="s">
        <v>207</v>
      </c>
      <c r="C48" s="202" t="s">
        <v>50</v>
      </c>
      <c r="D48" s="193" t="s">
        <v>59</v>
      </c>
      <c r="E48" s="193" t="s">
        <v>208</v>
      </c>
      <c r="F48" s="208"/>
      <c r="G48" s="196">
        <f>G49</f>
        <v>1</v>
      </c>
      <c r="H48" s="207">
        <f>H49</f>
        <v>0</v>
      </c>
      <c r="I48" s="206">
        <f t="shared" si="0"/>
        <v>0</v>
      </c>
      <c r="J48" s="121"/>
      <c r="K48" s="105"/>
      <c r="L48" s="105"/>
      <c r="M48" s="105"/>
      <c r="N48" s="105"/>
      <c r="O48" s="110"/>
      <c r="P48" s="106"/>
      <c r="Q48" s="109"/>
      <c r="R48" s="90"/>
      <c r="Y48" s="59"/>
      <c r="Z48" s="63"/>
      <c r="AA48" s="63"/>
      <c r="AB48" s="63"/>
      <c r="AC48" s="63"/>
      <c r="AD48" s="63"/>
      <c r="AE48" s="63"/>
      <c r="AF48" s="63"/>
      <c r="AG48" s="63"/>
    </row>
    <row r="49" spans="1:33" s="22" customFormat="1" ht="24">
      <c r="A49" s="231" t="s">
        <v>209</v>
      </c>
      <c r="B49" s="226" t="s">
        <v>153</v>
      </c>
      <c r="C49" s="202" t="s">
        <v>50</v>
      </c>
      <c r="D49" s="193" t="s">
        <v>59</v>
      </c>
      <c r="E49" s="193" t="s">
        <v>208</v>
      </c>
      <c r="F49" s="235">
        <v>200</v>
      </c>
      <c r="G49" s="199">
        <v>1</v>
      </c>
      <c r="H49" s="200">
        <v>0</v>
      </c>
      <c r="I49" s="192">
        <f t="shared" si="0"/>
        <v>0</v>
      </c>
      <c r="J49" s="123"/>
      <c r="K49" s="113"/>
      <c r="L49" s="113"/>
      <c r="M49" s="113"/>
      <c r="N49" s="113"/>
      <c r="O49" s="79"/>
      <c r="P49" s="112"/>
      <c r="Q49" s="108"/>
      <c r="R49" s="89"/>
      <c r="Y49" s="60"/>
      <c r="Z49" s="47"/>
      <c r="AA49" s="47"/>
      <c r="AB49" s="47"/>
      <c r="AC49" s="47"/>
      <c r="AD49" s="47"/>
      <c r="AE49" s="47"/>
      <c r="AF49" s="47"/>
      <c r="AG49" s="47"/>
    </row>
    <row r="50" spans="1:33" s="62" customFormat="1" ht="52.5" customHeight="1">
      <c r="A50" s="231" t="s">
        <v>210</v>
      </c>
      <c r="B50" s="226" t="s">
        <v>211</v>
      </c>
      <c r="C50" s="202" t="s">
        <v>50</v>
      </c>
      <c r="D50" s="193" t="s">
        <v>59</v>
      </c>
      <c r="E50" s="193" t="s">
        <v>212</v>
      </c>
      <c r="F50" s="193"/>
      <c r="G50" s="196">
        <v>7.5</v>
      </c>
      <c r="H50" s="207">
        <f>H51</f>
        <v>0</v>
      </c>
      <c r="I50" s="206">
        <f t="shared" si="0"/>
        <v>0</v>
      </c>
      <c r="J50" s="124"/>
      <c r="K50" s="115"/>
      <c r="L50" s="115"/>
      <c r="M50" s="115"/>
      <c r="N50" s="115"/>
      <c r="O50" s="95"/>
      <c r="P50" s="106"/>
      <c r="Q50" s="109"/>
      <c r="R50" s="90"/>
      <c r="Y50" s="59"/>
      <c r="Z50" s="63"/>
      <c r="AA50" s="63"/>
      <c r="AB50" s="63"/>
      <c r="AC50" s="63"/>
      <c r="AD50" s="63"/>
      <c r="AE50" s="63"/>
      <c r="AF50" s="63"/>
      <c r="AG50" s="63"/>
    </row>
    <row r="51" spans="1:33" s="22" customFormat="1" ht="27.75" customHeight="1">
      <c r="A51" s="237" t="s">
        <v>213</v>
      </c>
      <c r="B51" s="244" t="s">
        <v>153</v>
      </c>
      <c r="C51" s="203" t="s">
        <v>50</v>
      </c>
      <c r="D51" s="198" t="s">
        <v>59</v>
      </c>
      <c r="E51" s="198" t="s">
        <v>212</v>
      </c>
      <c r="F51" s="198" t="s">
        <v>138</v>
      </c>
      <c r="G51" s="199">
        <v>7.5</v>
      </c>
      <c r="H51" s="200">
        <v>0</v>
      </c>
      <c r="I51" s="192">
        <f t="shared" si="0"/>
        <v>0</v>
      </c>
      <c r="J51" s="125"/>
      <c r="K51" s="116"/>
      <c r="L51" s="116"/>
      <c r="M51" s="116"/>
      <c r="N51" s="116"/>
      <c r="O51" s="79"/>
      <c r="P51" s="107"/>
      <c r="Q51" s="108"/>
      <c r="R51" s="89"/>
      <c r="Y51" s="60"/>
      <c r="Z51" s="47"/>
      <c r="AA51" s="47"/>
      <c r="AB51" s="47"/>
      <c r="AC51" s="47"/>
      <c r="AD51" s="47"/>
      <c r="AE51" s="47"/>
      <c r="AF51" s="47"/>
      <c r="AG51" s="47"/>
    </row>
    <row r="52" spans="1:33" s="62" customFormat="1" ht="24">
      <c r="A52" s="231" t="s">
        <v>214</v>
      </c>
      <c r="B52" s="226" t="s">
        <v>61</v>
      </c>
      <c r="C52" s="202" t="s">
        <v>50</v>
      </c>
      <c r="D52" s="193" t="s">
        <v>62</v>
      </c>
      <c r="E52" s="193"/>
      <c r="F52" s="193"/>
      <c r="G52" s="196">
        <f aca="true" t="shared" si="1" ref="G52:H54">G53</f>
        <v>5</v>
      </c>
      <c r="H52" s="207">
        <f t="shared" si="1"/>
        <v>0</v>
      </c>
      <c r="I52" s="206">
        <f t="shared" si="0"/>
        <v>0</v>
      </c>
      <c r="J52" s="126"/>
      <c r="K52" s="117"/>
      <c r="L52" s="117"/>
      <c r="M52" s="117"/>
      <c r="N52" s="117"/>
      <c r="O52" s="95"/>
      <c r="P52" s="111"/>
      <c r="Q52" s="109"/>
      <c r="R52" s="90"/>
      <c r="Y52" s="59"/>
      <c r="Z52" s="63"/>
      <c r="AA52" s="63"/>
      <c r="AB52" s="63"/>
      <c r="AC52" s="63"/>
      <c r="AD52" s="63"/>
      <c r="AE52" s="63"/>
      <c r="AF52" s="63"/>
      <c r="AG52" s="63"/>
    </row>
    <row r="53" spans="1:33" s="62" customFormat="1" ht="36">
      <c r="A53" s="231" t="s">
        <v>215</v>
      </c>
      <c r="B53" s="226" t="s">
        <v>63</v>
      </c>
      <c r="C53" s="202" t="s">
        <v>50</v>
      </c>
      <c r="D53" s="193" t="s">
        <v>64</v>
      </c>
      <c r="E53" s="193"/>
      <c r="F53" s="208"/>
      <c r="G53" s="196">
        <f t="shared" si="1"/>
        <v>5</v>
      </c>
      <c r="H53" s="207">
        <f t="shared" si="1"/>
        <v>0</v>
      </c>
      <c r="I53" s="206">
        <f t="shared" si="0"/>
        <v>0</v>
      </c>
      <c r="J53" s="126"/>
      <c r="K53" s="117"/>
      <c r="L53" s="117"/>
      <c r="M53" s="117"/>
      <c r="N53" s="117"/>
      <c r="O53" s="110"/>
      <c r="P53" s="106"/>
      <c r="Q53" s="109"/>
      <c r="R53" s="90"/>
      <c r="Y53" s="59"/>
      <c r="Z53" s="63"/>
      <c r="AA53" s="63"/>
      <c r="AB53" s="63"/>
      <c r="AC53" s="63"/>
      <c r="AD53" s="63"/>
      <c r="AE53" s="63"/>
      <c r="AF53" s="63"/>
      <c r="AG53" s="63"/>
    </row>
    <row r="54" spans="1:33" s="62" customFormat="1" ht="72">
      <c r="A54" s="231" t="s">
        <v>216</v>
      </c>
      <c r="B54" s="236" t="s">
        <v>217</v>
      </c>
      <c r="C54" s="202" t="s">
        <v>50</v>
      </c>
      <c r="D54" s="193" t="s">
        <v>64</v>
      </c>
      <c r="E54" s="193" t="s">
        <v>218</v>
      </c>
      <c r="F54" s="208"/>
      <c r="G54" s="196">
        <f t="shared" si="1"/>
        <v>5</v>
      </c>
      <c r="H54" s="207">
        <f t="shared" si="1"/>
        <v>0</v>
      </c>
      <c r="I54" s="206">
        <f t="shared" si="0"/>
        <v>0</v>
      </c>
      <c r="J54" s="126"/>
      <c r="K54" s="117"/>
      <c r="L54" s="117"/>
      <c r="M54" s="117"/>
      <c r="N54" s="117"/>
      <c r="O54" s="110"/>
      <c r="P54" s="106"/>
      <c r="Q54" s="109"/>
      <c r="R54" s="90"/>
      <c r="Y54" s="59"/>
      <c r="Z54" s="63"/>
      <c r="AA54" s="63"/>
      <c r="AB54" s="63"/>
      <c r="AC54" s="63"/>
      <c r="AD54" s="63"/>
      <c r="AE54" s="63"/>
      <c r="AF54" s="63"/>
      <c r="AG54" s="63"/>
    </row>
    <row r="55" spans="1:33" s="22" customFormat="1" ht="30.75" customHeight="1">
      <c r="A55" s="237" t="s">
        <v>219</v>
      </c>
      <c r="B55" s="244" t="s">
        <v>153</v>
      </c>
      <c r="C55" s="203" t="s">
        <v>50</v>
      </c>
      <c r="D55" s="198" t="s">
        <v>64</v>
      </c>
      <c r="E55" s="198" t="s">
        <v>218</v>
      </c>
      <c r="F55" s="209">
        <v>200</v>
      </c>
      <c r="G55" s="199">
        <v>5</v>
      </c>
      <c r="H55" s="200">
        <v>0</v>
      </c>
      <c r="I55" s="192">
        <f t="shared" si="0"/>
        <v>0</v>
      </c>
      <c r="J55" s="125"/>
      <c r="K55" s="116"/>
      <c r="L55" s="116"/>
      <c r="M55" s="116"/>
      <c r="N55" s="116"/>
      <c r="O55" s="112"/>
      <c r="P55" s="107"/>
      <c r="Q55" s="108"/>
      <c r="R55" s="89"/>
      <c r="Y55" s="60"/>
      <c r="Z55" s="47"/>
      <c r="AA55" s="47"/>
      <c r="AB55" s="47"/>
      <c r="AC55" s="47"/>
      <c r="AD55" s="47"/>
      <c r="AE55" s="47"/>
      <c r="AF55" s="47"/>
      <c r="AG55" s="47"/>
    </row>
    <row r="56" spans="1:33" ht="12.75">
      <c r="A56" s="231" t="s">
        <v>220</v>
      </c>
      <c r="B56" s="226" t="s">
        <v>65</v>
      </c>
      <c r="C56" s="202" t="s">
        <v>50</v>
      </c>
      <c r="D56" s="193" t="s">
        <v>66</v>
      </c>
      <c r="E56" s="198"/>
      <c r="F56" s="198"/>
      <c r="G56" s="196">
        <f>G57+G60</f>
        <v>200</v>
      </c>
      <c r="H56" s="207">
        <f>H57+H60</f>
        <v>193</v>
      </c>
      <c r="I56" s="206">
        <f t="shared" si="0"/>
        <v>0.965</v>
      </c>
      <c r="J56" s="121"/>
      <c r="K56" s="105"/>
      <c r="L56" s="105"/>
      <c r="M56" s="105"/>
      <c r="N56" s="105"/>
      <c r="O56" s="110"/>
      <c r="P56" s="110"/>
      <c r="Q56" s="109"/>
      <c r="R56" s="19"/>
      <c r="V56" s="60"/>
      <c r="W56" s="60"/>
      <c r="X56" s="60"/>
      <c r="Y56" s="60"/>
      <c r="Z56" s="64"/>
      <c r="AA56" s="64"/>
      <c r="AB56" s="64"/>
      <c r="AC56" s="64"/>
      <c r="AD56" s="64"/>
      <c r="AE56" s="64"/>
      <c r="AF56" s="64"/>
      <c r="AG56" s="64"/>
    </row>
    <row r="57" spans="1:33" ht="12.75">
      <c r="A57" s="231" t="s">
        <v>221</v>
      </c>
      <c r="B57" s="226" t="s">
        <v>92</v>
      </c>
      <c r="C57" s="202" t="s">
        <v>50</v>
      </c>
      <c r="D57" s="193" t="s">
        <v>67</v>
      </c>
      <c r="E57" s="198"/>
      <c r="F57" s="198"/>
      <c r="G57" s="196">
        <f>G58</f>
        <v>194</v>
      </c>
      <c r="H57" s="207">
        <f>H58</f>
        <v>189.6</v>
      </c>
      <c r="I57" s="206">
        <f t="shared" si="0"/>
        <v>0.977319587628866</v>
      </c>
      <c r="J57" s="121"/>
      <c r="K57" s="105"/>
      <c r="L57" s="105"/>
      <c r="M57" s="105"/>
      <c r="N57" s="105"/>
      <c r="O57" s="110"/>
      <c r="P57" s="111"/>
      <c r="Q57" s="109"/>
      <c r="R57" s="19"/>
      <c r="V57" s="60"/>
      <c r="W57" s="60"/>
      <c r="X57" s="60"/>
      <c r="Y57" s="60"/>
      <c r="Z57" s="64"/>
      <c r="AA57" s="64"/>
      <c r="AB57" s="64"/>
      <c r="AC57" s="64"/>
      <c r="AD57" s="64"/>
      <c r="AE57" s="64"/>
      <c r="AF57" s="64"/>
      <c r="AG57" s="64"/>
    </row>
    <row r="58" spans="1:33" ht="46.5" customHeight="1">
      <c r="A58" s="231" t="s">
        <v>222</v>
      </c>
      <c r="B58" s="226" t="s">
        <v>223</v>
      </c>
      <c r="C58" s="202" t="s">
        <v>50</v>
      </c>
      <c r="D58" s="193" t="s">
        <v>67</v>
      </c>
      <c r="E58" s="193" t="s">
        <v>224</v>
      </c>
      <c r="F58" s="198"/>
      <c r="G58" s="196">
        <f>G59</f>
        <v>194</v>
      </c>
      <c r="H58" s="207">
        <f>H59</f>
        <v>189.6</v>
      </c>
      <c r="I58" s="206">
        <f t="shared" si="0"/>
        <v>0.977319587628866</v>
      </c>
      <c r="J58" s="121"/>
      <c r="K58" s="105"/>
      <c r="L58" s="105"/>
      <c r="M58" s="105"/>
      <c r="N58" s="105"/>
      <c r="O58" s="110"/>
      <c r="P58" s="106"/>
      <c r="Q58" s="109"/>
      <c r="R58" s="19"/>
      <c r="U58" s="21"/>
      <c r="V58" s="59"/>
      <c r="W58" s="59"/>
      <c r="X58" s="59"/>
      <c r="Y58" s="59"/>
      <c r="Z58" s="64"/>
      <c r="AA58" s="64"/>
      <c r="AB58" s="64"/>
      <c r="AC58" s="64"/>
      <c r="AD58" s="64"/>
      <c r="AE58" s="64"/>
      <c r="AF58" s="64"/>
      <c r="AG58" s="64"/>
    </row>
    <row r="59" spans="1:33" s="22" customFormat="1" ht="25.5" customHeight="1">
      <c r="A59" s="237" t="s">
        <v>225</v>
      </c>
      <c r="B59" s="244" t="s">
        <v>153</v>
      </c>
      <c r="C59" s="203" t="s">
        <v>50</v>
      </c>
      <c r="D59" s="198" t="s">
        <v>67</v>
      </c>
      <c r="E59" s="198" t="s">
        <v>224</v>
      </c>
      <c r="F59" s="198" t="s">
        <v>138</v>
      </c>
      <c r="G59" s="199">
        <v>194</v>
      </c>
      <c r="H59" s="200">
        <v>189.6</v>
      </c>
      <c r="I59" s="192">
        <f t="shared" si="0"/>
        <v>0.977319587628866</v>
      </c>
      <c r="J59" s="122"/>
      <c r="K59" s="61"/>
      <c r="L59" s="61"/>
      <c r="M59" s="61"/>
      <c r="N59" s="61"/>
      <c r="O59" s="112"/>
      <c r="P59" s="107"/>
      <c r="Q59" s="108"/>
      <c r="R59" s="89"/>
      <c r="V59" s="60"/>
      <c r="W59" s="60"/>
      <c r="X59" s="60"/>
      <c r="Y59" s="60"/>
      <c r="Z59" s="47"/>
      <c r="AA59" s="47"/>
      <c r="AB59" s="47"/>
      <c r="AC59" s="47"/>
      <c r="AD59" s="47"/>
      <c r="AE59" s="47"/>
      <c r="AF59" s="47"/>
      <c r="AG59" s="47"/>
    </row>
    <row r="60" spans="1:33" s="62" customFormat="1" ht="24">
      <c r="A60" s="231" t="s">
        <v>226</v>
      </c>
      <c r="B60" s="226" t="s">
        <v>144</v>
      </c>
      <c r="C60" s="202" t="s">
        <v>50</v>
      </c>
      <c r="D60" s="193" t="s">
        <v>145</v>
      </c>
      <c r="E60" s="193"/>
      <c r="F60" s="193"/>
      <c r="G60" s="196">
        <f>G61</f>
        <v>6</v>
      </c>
      <c r="H60" s="207">
        <f>H61</f>
        <v>3.4</v>
      </c>
      <c r="I60" s="206">
        <f t="shared" si="0"/>
        <v>0.5666666666666667</v>
      </c>
      <c r="J60" s="121"/>
      <c r="K60" s="105"/>
      <c r="L60" s="105"/>
      <c r="M60" s="105"/>
      <c r="N60" s="105"/>
      <c r="O60" s="110"/>
      <c r="P60" s="111"/>
      <c r="Q60" s="109"/>
      <c r="R60" s="90"/>
      <c r="V60" s="59"/>
      <c r="W60" s="59"/>
      <c r="X60" s="59"/>
      <c r="Y60" s="59"/>
      <c r="Z60" s="63"/>
      <c r="AA60" s="63"/>
      <c r="AB60" s="63"/>
      <c r="AC60" s="63"/>
      <c r="AD60" s="63"/>
      <c r="AE60" s="63"/>
      <c r="AF60" s="63"/>
      <c r="AG60" s="63"/>
    </row>
    <row r="61" spans="1:33" s="62" customFormat="1" ht="48">
      <c r="A61" s="231" t="s">
        <v>227</v>
      </c>
      <c r="B61" s="226" t="s">
        <v>228</v>
      </c>
      <c r="C61" s="202" t="s">
        <v>50</v>
      </c>
      <c r="D61" s="193" t="s">
        <v>145</v>
      </c>
      <c r="E61" s="193" t="s">
        <v>229</v>
      </c>
      <c r="F61" s="193"/>
      <c r="G61" s="196">
        <f>G62</f>
        <v>6</v>
      </c>
      <c r="H61" s="207">
        <f>H62</f>
        <v>3.4</v>
      </c>
      <c r="I61" s="206">
        <f t="shared" si="0"/>
        <v>0.5666666666666667</v>
      </c>
      <c r="J61" s="121"/>
      <c r="K61" s="105"/>
      <c r="L61" s="105"/>
      <c r="M61" s="105"/>
      <c r="N61" s="105"/>
      <c r="O61" s="110"/>
      <c r="P61" s="106"/>
      <c r="Q61" s="109"/>
      <c r="R61" s="90"/>
      <c r="V61" s="59"/>
      <c r="W61" s="59"/>
      <c r="X61" s="59"/>
      <c r="Y61" s="59"/>
      <c r="Z61" s="63"/>
      <c r="AA61" s="63"/>
      <c r="AB61" s="63"/>
      <c r="AC61" s="63"/>
      <c r="AD61" s="63"/>
      <c r="AE61" s="63"/>
      <c r="AF61" s="63"/>
      <c r="AG61" s="63"/>
    </row>
    <row r="62" spans="1:33" s="22" customFormat="1" ht="24">
      <c r="A62" s="237" t="s">
        <v>230</v>
      </c>
      <c r="B62" s="244" t="s">
        <v>153</v>
      </c>
      <c r="C62" s="203" t="s">
        <v>50</v>
      </c>
      <c r="D62" s="198" t="s">
        <v>145</v>
      </c>
      <c r="E62" s="198" t="s">
        <v>229</v>
      </c>
      <c r="F62" s="198" t="s">
        <v>138</v>
      </c>
      <c r="G62" s="199">
        <v>6</v>
      </c>
      <c r="H62" s="200">
        <v>3.4</v>
      </c>
      <c r="I62" s="192">
        <f t="shared" si="0"/>
        <v>0.5666666666666667</v>
      </c>
      <c r="J62" s="122"/>
      <c r="K62" s="61"/>
      <c r="L62" s="61"/>
      <c r="M62" s="61"/>
      <c r="N62" s="61"/>
      <c r="O62" s="112"/>
      <c r="P62" s="112"/>
      <c r="Q62" s="108"/>
      <c r="R62" s="89"/>
      <c r="V62" s="60"/>
      <c r="W62" s="60"/>
      <c r="X62" s="60"/>
      <c r="Y62" s="60"/>
      <c r="Z62" s="47"/>
      <c r="AA62" s="47"/>
      <c r="AB62" s="47"/>
      <c r="AC62" s="47"/>
      <c r="AD62" s="47"/>
      <c r="AE62" s="47"/>
      <c r="AF62" s="47"/>
      <c r="AG62" s="47"/>
    </row>
    <row r="63" spans="1:33" ht="12.75">
      <c r="A63" s="231" t="s">
        <v>231</v>
      </c>
      <c r="B63" s="226" t="s">
        <v>120</v>
      </c>
      <c r="C63" s="202" t="s">
        <v>50</v>
      </c>
      <c r="D63" s="193" t="s">
        <v>68</v>
      </c>
      <c r="E63" s="210"/>
      <c r="F63" s="210"/>
      <c r="G63" s="196">
        <f>G64</f>
        <v>5258.9</v>
      </c>
      <c r="H63" s="196">
        <f>H64</f>
        <v>1205</v>
      </c>
      <c r="I63" s="206">
        <f t="shared" si="0"/>
        <v>0.22913537051474644</v>
      </c>
      <c r="J63" s="122"/>
      <c r="K63" s="61"/>
      <c r="L63" s="61"/>
      <c r="M63" s="61"/>
      <c r="N63" s="61"/>
      <c r="O63" s="114"/>
      <c r="P63" s="106"/>
      <c r="Q63" s="109"/>
      <c r="R63" s="19"/>
      <c r="V63" s="60"/>
      <c r="W63" s="60"/>
      <c r="X63" s="60"/>
      <c r="Y63" s="60"/>
      <c r="Z63" s="64"/>
      <c r="AA63" s="64"/>
      <c r="AB63" s="64"/>
      <c r="AC63" s="64"/>
      <c r="AD63" s="64"/>
      <c r="AE63" s="64"/>
      <c r="AF63" s="64"/>
      <c r="AG63" s="64"/>
    </row>
    <row r="64" spans="1:33" ht="12.75">
      <c r="A64" s="231" t="s">
        <v>232</v>
      </c>
      <c r="B64" s="226" t="s">
        <v>69</v>
      </c>
      <c r="C64" s="202" t="s">
        <v>50</v>
      </c>
      <c r="D64" s="193" t="s">
        <v>70</v>
      </c>
      <c r="E64" s="208"/>
      <c r="F64" s="210"/>
      <c r="G64" s="196">
        <f>G65+G78</f>
        <v>5258.9</v>
      </c>
      <c r="H64" s="196">
        <f>H65+H78</f>
        <v>1205</v>
      </c>
      <c r="I64" s="206">
        <f t="shared" si="0"/>
        <v>0.22913537051474644</v>
      </c>
      <c r="J64" s="121"/>
      <c r="K64" s="105"/>
      <c r="L64" s="105"/>
      <c r="M64" s="105"/>
      <c r="N64" s="105"/>
      <c r="O64" s="110"/>
      <c r="P64" s="111"/>
      <c r="Q64" s="109"/>
      <c r="R64" s="19"/>
      <c r="V64" s="60"/>
      <c r="W64" s="60"/>
      <c r="X64" s="60"/>
      <c r="Y64" s="60"/>
      <c r="Z64" s="64"/>
      <c r="AA64" s="64"/>
      <c r="AB64" s="64"/>
      <c r="AC64" s="64"/>
      <c r="AD64" s="64"/>
      <c r="AE64" s="64"/>
      <c r="AF64" s="64"/>
      <c r="AG64" s="64"/>
    </row>
    <row r="65" spans="1:33" ht="24">
      <c r="A65" s="231" t="s">
        <v>233</v>
      </c>
      <c r="B65" s="226" t="s">
        <v>234</v>
      </c>
      <c r="C65" s="202" t="s">
        <v>50</v>
      </c>
      <c r="D65" s="193" t="s">
        <v>70</v>
      </c>
      <c r="E65" s="193" t="s">
        <v>235</v>
      </c>
      <c r="F65" s="208"/>
      <c r="G65" s="196">
        <f>G66+G68+G70+G72+G74+G76</f>
        <v>3968.3999999999996</v>
      </c>
      <c r="H65" s="196">
        <f>H66+H68+H70+H72+H74+H76</f>
        <v>262.4</v>
      </c>
      <c r="I65" s="206">
        <f t="shared" si="0"/>
        <v>0.06612236669690555</v>
      </c>
      <c r="J65" s="122"/>
      <c r="K65" s="61"/>
      <c r="L65" s="61"/>
      <c r="M65" s="61"/>
      <c r="N65" s="61"/>
      <c r="O65" s="114"/>
      <c r="P65" s="106"/>
      <c r="Q65" s="109"/>
      <c r="R65" s="19"/>
      <c r="V65" s="60"/>
      <c r="W65" s="60"/>
      <c r="X65" s="60"/>
      <c r="Y65" s="60"/>
      <c r="Z65" s="64"/>
      <c r="AA65" s="64"/>
      <c r="AB65" s="64"/>
      <c r="AC65" s="64"/>
      <c r="AD65" s="64"/>
      <c r="AE65" s="64"/>
      <c r="AF65" s="64"/>
      <c r="AG65" s="64"/>
    </row>
    <row r="66" spans="1:33" s="62" customFormat="1" ht="36">
      <c r="A66" s="231" t="s">
        <v>236</v>
      </c>
      <c r="B66" s="226" t="s">
        <v>237</v>
      </c>
      <c r="C66" s="202" t="s">
        <v>50</v>
      </c>
      <c r="D66" s="193" t="s">
        <v>70</v>
      </c>
      <c r="E66" s="193" t="s">
        <v>238</v>
      </c>
      <c r="F66" s="208"/>
      <c r="G66" s="196">
        <f>G67</f>
        <v>3445.7</v>
      </c>
      <c r="H66" s="207">
        <f>H67</f>
        <v>0</v>
      </c>
      <c r="I66" s="206">
        <f t="shared" si="0"/>
        <v>0</v>
      </c>
      <c r="J66" s="121"/>
      <c r="K66" s="105"/>
      <c r="L66" s="105"/>
      <c r="M66" s="105"/>
      <c r="N66" s="105"/>
      <c r="O66" s="110"/>
      <c r="P66" s="106"/>
      <c r="Q66" s="109"/>
      <c r="R66" s="90"/>
      <c r="V66" s="59"/>
      <c r="W66" s="59"/>
      <c r="X66" s="59"/>
      <c r="Y66" s="59"/>
      <c r="Z66" s="63"/>
      <c r="AA66" s="63"/>
      <c r="AB66" s="63"/>
      <c r="AC66" s="63"/>
      <c r="AD66" s="63"/>
      <c r="AE66" s="63"/>
      <c r="AF66" s="63"/>
      <c r="AG66" s="63"/>
    </row>
    <row r="67" spans="1:33" s="22" customFormat="1" ht="24">
      <c r="A67" s="237" t="s">
        <v>239</v>
      </c>
      <c r="B67" s="244" t="s">
        <v>153</v>
      </c>
      <c r="C67" s="203" t="s">
        <v>50</v>
      </c>
      <c r="D67" s="198" t="s">
        <v>70</v>
      </c>
      <c r="E67" s="198" t="s">
        <v>238</v>
      </c>
      <c r="F67" s="198" t="s">
        <v>138</v>
      </c>
      <c r="G67" s="199">
        <v>3445.7</v>
      </c>
      <c r="H67" s="200">
        <v>0</v>
      </c>
      <c r="I67" s="192">
        <f t="shared" si="0"/>
        <v>0</v>
      </c>
      <c r="J67" s="248"/>
      <c r="K67" s="249"/>
      <c r="L67" s="249"/>
      <c r="M67" s="249"/>
      <c r="N67" s="249"/>
      <c r="O67" s="112"/>
      <c r="P67" s="69"/>
      <c r="Q67" s="108"/>
      <c r="R67" s="89"/>
      <c r="V67" s="60"/>
      <c r="W67" s="60"/>
      <c r="X67" s="60"/>
      <c r="Y67" s="60"/>
      <c r="Z67" s="47"/>
      <c r="AA67" s="47"/>
      <c r="AB67" s="47"/>
      <c r="AC67" s="47"/>
      <c r="AD67" s="47"/>
      <c r="AE67" s="47"/>
      <c r="AF67" s="47"/>
      <c r="AG67" s="47"/>
    </row>
    <row r="68" spans="1:33" s="62" customFormat="1" ht="36">
      <c r="A68" s="231" t="s">
        <v>240</v>
      </c>
      <c r="B68" s="226" t="s">
        <v>241</v>
      </c>
      <c r="C68" s="202" t="s">
        <v>50</v>
      </c>
      <c r="D68" s="193" t="s">
        <v>70</v>
      </c>
      <c r="E68" s="193" t="s">
        <v>242</v>
      </c>
      <c r="F68" s="211"/>
      <c r="G68" s="196">
        <f>G69</f>
        <v>98.2</v>
      </c>
      <c r="H68" s="207">
        <f>H69</f>
        <v>0</v>
      </c>
      <c r="I68" s="206">
        <f t="shared" si="0"/>
        <v>0</v>
      </c>
      <c r="J68" s="121"/>
      <c r="K68" s="105"/>
      <c r="L68" s="105"/>
      <c r="M68" s="105"/>
      <c r="N68" s="105"/>
      <c r="O68" s="110"/>
      <c r="P68" s="106"/>
      <c r="Q68" s="109"/>
      <c r="R68" s="90"/>
      <c r="V68" s="59"/>
      <c r="W68" s="59"/>
      <c r="X68" s="59"/>
      <c r="Y68" s="59"/>
      <c r="Z68" s="63"/>
      <c r="AA68" s="63"/>
      <c r="AB68" s="63"/>
      <c r="AC68" s="63"/>
      <c r="AD68" s="63"/>
      <c r="AE68" s="63"/>
      <c r="AF68" s="63"/>
      <c r="AG68" s="63"/>
    </row>
    <row r="69" spans="1:33" s="22" customFormat="1" ht="28.5" customHeight="1">
      <c r="A69" s="237" t="s">
        <v>243</v>
      </c>
      <c r="B69" s="244" t="s">
        <v>153</v>
      </c>
      <c r="C69" s="203" t="s">
        <v>50</v>
      </c>
      <c r="D69" s="198" t="s">
        <v>70</v>
      </c>
      <c r="E69" s="198" t="s">
        <v>242</v>
      </c>
      <c r="F69" s="198" t="s">
        <v>138</v>
      </c>
      <c r="G69" s="199">
        <v>98.2</v>
      </c>
      <c r="H69" s="200">
        <v>0</v>
      </c>
      <c r="I69" s="192">
        <f t="shared" si="0"/>
        <v>0</v>
      </c>
      <c r="J69" s="122"/>
      <c r="K69" s="61"/>
      <c r="L69" s="61"/>
      <c r="M69" s="61"/>
      <c r="N69" s="61"/>
      <c r="O69" s="112"/>
      <c r="P69" s="112"/>
      <c r="Q69" s="108"/>
      <c r="R69" s="89"/>
      <c r="V69" s="60"/>
      <c r="W69" s="60"/>
      <c r="X69" s="60"/>
      <c r="Y69" s="60"/>
      <c r="Z69" s="47"/>
      <c r="AA69" s="47"/>
      <c r="AB69" s="47"/>
      <c r="AC69" s="47"/>
      <c r="AD69" s="47"/>
      <c r="AE69" s="47"/>
      <c r="AF69" s="47"/>
      <c r="AG69" s="47"/>
    </row>
    <row r="70" spans="1:33" ht="50.25" customHeight="1">
      <c r="A70" s="231" t="s">
        <v>244</v>
      </c>
      <c r="B70" s="226" t="s">
        <v>245</v>
      </c>
      <c r="C70" s="202" t="s">
        <v>50</v>
      </c>
      <c r="D70" s="193" t="s">
        <v>70</v>
      </c>
      <c r="E70" s="193" t="s">
        <v>246</v>
      </c>
      <c r="F70" s="212"/>
      <c r="G70" s="196">
        <f>G71</f>
        <v>25.5</v>
      </c>
      <c r="H70" s="207">
        <f>H71</f>
        <v>0</v>
      </c>
      <c r="I70" s="206">
        <f t="shared" si="0"/>
        <v>0</v>
      </c>
      <c r="J70" s="121"/>
      <c r="K70" s="105"/>
      <c r="L70" s="105"/>
      <c r="M70" s="105"/>
      <c r="N70" s="105"/>
      <c r="O70" s="110"/>
      <c r="P70" s="110"/>
      <c r="Q70" s="109"/>
      <c r="R70" s="19"/>
      <c r="V70" s="60"/>
      <c r="W70" s="60"/>
      <c r="X70" s="60"/>
      <c r="Y70" s="60"/>
      <c r="Z70" s="64"/>
      <c r="AA70" s="64"/>
      <c r="AB70" s="64"/>
      <c r="AC70" s="64"/>
      <c r="AD70" s="64"/>
      <c r="AE70" s="64"/>
      <c r="AF70" s="64"/>
      <c r="AG70" s="64"/>
    </row>
    <row r="71" spans="1:33" s="22" customFormat="1" ht="24">
      <c r="A71" s="237" t="s">
        <v>247</v>
      </c>
      <c r="B71" s="244" t="s">
        <v>153</v>
      </c>
      <c r="C71" s="203" t="s">
        <v>50</v>
      </c>
      <c r="D71" s="198" t="s">
        <v>70</v>
      </c>
      <c r="E71" s="198" t="s">
        <v>246</v>
      </c>
      <c r="F71" s="212" t="s">
        <v>138</v>
      </c>
      <c r="G71" s="199">
        <v>25.5</v>
      </c>
      <c r="H71" s="200">
        <v>0</v>
      </c>
      <c r="I71" s="192">
        <f t="shared" si="0"/>
        <v>0</v>
      </c>
      <c r="J71" s="122"/>
      <c r="K71" s="61"/>
      <c r="L71" s="61"/>
      <c r="M71" s="61"/>
      <c r="N71" s="61"/>
      <c r="O71" s="112"/>
      <c r="P71" s="107"/>
      <c r="Q71" s="108"/>
      <c r="R71" s="89"/>
      <c r="V71" s="60"/>
      <c r="W71" s="60"/>
      <c r="X71" s="60"/>
      <c r="Y71" s="60"/>
      <c r="Z71" s="47"/>
      <c r="AA71" s="47"/>
      <c r="AB71" s="47"/>
      <c r="AC71" s="47"/>
      <c r="AD71" s="47"/>
      <c r="AE71" s="47"/>
      <c r="AF71" s="47"/>
      <c r="AG71" s="47"/>
    </row>
    <row r="72" spans="1:33" s="62" customFormat="1" ht="36">
      <c r="A72" s="231" t="s">
        <v>248</v>
      </c>
      <c r="B72" s="226" t="s">
        <v>249</v>
      </c>
      <c r="C72" s="202" t="s">
        <v>50</v>
      </c>
      <c r="D72" s="193" t="s">
        <v>70</v>
      </c>
      <c r="E72" s="193" t="s">
        <v>250</v>
      </c>
      <c r="F72" s="211"/>
      <c r="G72" s="196">
        <f>G73</f>
        <v>265.3</v>
      </c>
      <c r="H72" s="207">
        <f>H73</f>
        <v>232.8</v>
      </c>
      <c r="I72" s="206">
        <f t="shared" si="0"/>
        <v>0.8774971730116848</v>
      </c>
      <c r="J72" s="121"/>
      <c r="K72" s="105"/>
      <c r="L72" s="105"/>
      <c r="M72" s="105"/>
      <c r="N72" s="105"/>
      <c r="O72" s="110"/>
      <c r="P72" s="111"/>
      <c r="Q72" s="109"/>
      <c r="R72" s="90"/>
      <c r="V72" s="59"/>
      <c r="W72" s="59"/>
      <c r="X72" s="59"/>
      <c r="Y72" s="59"/>
      <c r="Z72" s="63"/>
      <c r="AA72" s="63"/>
      <c r="AB72" s="63"/>
      <c r="AC72" s="63"/>
      <c r="AD72" s="63"/>
      <c r="AE72" s="63"/>
      <c r="AF72" s="63"/>
      <c r="AG72" s="63"/>
    </row>
    <row r="73" spans="1:33" s="22" customFormat="1" ht="24">
      <c r="A73" s="237" t="s">
        <v>251</v>
      </c>
      <c r="B73" s="244" t="s">
        <v>153</v>
      </c>
      <c r="C73" s="203" t="s">
        <v>50</v>
      </c>
      <c r="D73" s="198" t="s">
        <v>70</v>
      </c>
      <c r="E73" s="198" t="s">
        <v>250</v>
      </c>
      <c r="F73" s="212" t="s">
        <v>138</v>
      </c>
      <c r="G73" s="199">
        <v>265.3</v>
      </c>
      <c r="H73" s="200">
        <v>232.8</v>
      </c>
      <c r="I73" s="192">
        <f t="shared" si="0"/>
        <v>0.8774971730116848</v>
      </c>
      <c r="J73" s="129"/>
      <c r="K73" s="68"/>
      <c r="L73" s="68"/>
      <c r="M73" s="68"/>
      <c r="N73" s="68"/>
      <c r="O73" s="112"/>
      <c r="P73" s="107"/>
      <c r="Q73" s="108"/>
      <c r="R73" s="89"/>
      <c r="V73" s="60"/>
      <c r="W73" s="60"/>
      <c r="X73" s="60"/>
      <c r="Y73" s="60"/>
      <c r="Z73" s="47"/>
      <c r="AA73" s="47"/>
      <c r="AB73" s="47"/>
      <c r="AC73" s="47"/>
      <c r="AD73" s="47"/>
      <c r="AE73" s="47"/>
      <c r="AF73" s="47"/>
      <c r="AG73" s="47"/>
    </row>
    <row r="74" spans="1:33" ht="36">
      <c r="A74" s="231" t="s">
        <v>252</v>
      </c>
      <c r="B74" s="226" t="s">
        <v>253</v>
      </c>
      <c r="C74" s="202" t="s">
        <v>50</v>
      </c>
      <c r="D74" s="193" t="s">
        <v>70</v>
      </c>
      <c r="E74" s="193" t="s">
        <v>254</v>
      </c>
      <c r="F74" s="212"/>
      <c r="G74" s="196">
        <f>G75</f>
        <v>17.6</v>
      </c>
      <c r="H74" s="207">
        <f>H75</f>
        <v>17.6</v>
      </c>
      <c r="I74" s="206">
        <f aca="true" t="shared" si="2" ref="I74:I139">H74/G74</f>
        <v>1</v>
      </c>
      <c r="J74" s="122"/>
      <c r="K74" s="61"/>
      <c r="L74" s="61"/>
      <c r="M74" s="61"/>
      <c r="N74" s="61"/>
      <c r="O74" s="114"/>
      <c r="P74" s="107"/>
      <c r="Q74" s="108"/>
      <c r="R74" s="19"/>
      <c r="V74" s="59"/>
      <c r="W74" s="59"/>
      <c r="X74" s="59"/>
      <c r="Y74" s="59"/>
      <c r="Z74" s="64"/>
      <c r="AA74" s="64"/>
      <c r="AB74" s="64"/>
      <c r="AC74" s="64"/>
      <c r="AD74" s="64"/>
      <c r="AE74" s="64"/>
      <c r="AF74" s="64"/>
      <c r="AG74" s="64"/>
    </row>
    <row r="75" spans="1:33" s="22" customFormat="1" ht="30" customHeight="1">
      <c r="A75" s="237" t="s">
        <v>255</v>
      </c>
      <c r="B75" s="244" t="s">
        <v>153</v>
      </c>
      <c r="C75" s="203" t="s">
        <v>50</v>
      </c>
      <c r="D75" s="198" t="s">
        <v>70</v>
      </c>
      <c r="E75" s="198" t="s">
        <v>254</v>
      </c>
      <c r="F75" s="212" t="s">
        <v>138</v>
      </c>
      <c r="G75" s="199">
        <v>17.6</v>
      </c>
      <c r="H75" s="200">
        <v>17.6</v>
      </c>
      <c r="I75" s="192">
        <f t="shared" si="2"/>
        <v>1</v>
      </c>
      <c r="J75" s="122"/>
      <c r="K75" s="61"/>
      <c r="L75" s="61"/>
      <c r="M75" s="61"/>
      <c r="N75" s="61"/>
      <c r="O75" s="112"/>
      <c r="P75" s="107"/>
      <c r="Q75" s="108"/>
      <c r="R75" s="89"/>
      <c r="V75" s="60"/>
      <c r="W75" s="60"/>
      <c r="X75" s="60"/>
      <c r="Y75" s="60"/>
      <c r="Z75" s="47"/>
      <c r="AA75" s="47"/>
      <c r="AB75" s="47"/>
      <c r="AC75" s="47"/>
      <c r="AD75" s="47"/>
      <c r="AE75" s="47"/>
      <c r="AF75" s="47"/>
      <c r="AG75" s="47"/>
    </row>
    <row r="76" spans="1:33" s="62" customFormat="1" ht="36">
      <c r="A76" s="231" t="s">
        <v>256</v>
      </c>
      <c r="B76" s="226" t="s">
        <v>257</v>
      </c>
      <c r="C76" s="202" t="s">
        <v>50</v>
      </c>
      <c r="D76" s="193" t="s">
        <v>70</v>
      </c>
      <c r="E76" s="193" t="s">
        <v>258</v>
      </c>
      <c r="F76" s="211"/>
      <c r="G76" s="196">
        <f>G77</f>
        <v>116.1</v>
      </c>
      <c r="H76" s="207">
        <f>H77</f>
        <v>12</v>
      </c>
      <c r="I76" s="206">
        <f t="shared" si="2"/>
        <v>0.103359173126615</v>
      </c>
      <c r="J76" s="121"/>
      <c r="K76" s="105"/>
      <c r="L76" s="105"/>
      <c r="M76" s="105"/>
      <c r="N76" s="105"/>
      <c r="O76" s="110"/>
      <c r="P76" s="111"/>
      <c r="Q76" s="109"/>
      <c r="R76" s="90"/>
      <c r="V76" s="59"/>
      <c r="W76" s="59"/>
      <c r="X76" s="59"/>
      <c r="Y76" s="59"/>
      <c r="Z76" s="63"/>
      <c r="AA76" s="63"/>
      <c r="AB76" s="63"/>
      <c r="AC76" s="63"/>
      <c r="AD76" s="63"/>
      <c r="AE76" s="63"/>
      <c r="AF76" s="63"/>
      <c r="AG76" s="63"/>
    </row>
    <row r="77" spans="1:33" s="22" customFormat="1" ht="24">
      <c r="A77" s="237" t="s">
        <v>259</v>
      </c>
      <c r="B77" s="244" t="s">
        <v>153</v>
      </c>
      <c r="C77" s="203" t="s">
        <v>50</v>
      </c>
      <c r="D77" s="198" t="s">
        <v>70</v>
      </c>
      <c r="E77" s="198" t="s">
        <v>258</v>
      </c>
      <c r="F77" s="212" t="s">
        <v>138</v>
      </c>
      <c r="G77" s="199">
        <v>116.1</v>
      </c>
      <c r="H77" s="200">
        <v>12</v>
      </c>
      <c r="I77" s="192">
        <f t="shared" si="2"/>
        <v>0.103359173126615</v>
      </c>
      <c r="J77" s="122"/>
      <c r="K77" s="61"/>
      <c r="L77" s="61"/>
      <c r="M77" s="61"/>
      <c r="N77" s="61"/>
      <c r="O77" s="112"/>
      <c r="P77" s="69"/>
      <c r="Q77" s="108"/>
      <c r="R77" s="89"/>
      <c r="V77" s="60"/>
      <c r="W77" s="60"/>
      <c r="X77" s="60"/>
      <c r="Y77" s="60"/>
      <c r="Z77" s="47"/>
      <c r="AA77" s="47"/>
      <c r="AB77" s="47"/>
      <c r="AC77" s="47"/>
      <c r="AD77" s="47"/>
      <c r="AE77" s="47"/>
      <c r="AF77" s="47"/>
      <c r="AG77" s="47"/>
    </row>
    <row r="78" spans="1:33" ht="36">
      <c r="A78" s="231" t="s">
        <v>260</v>
      </c>
      <c r="B78" s="226" t="s">
        <v>261</v>
      </c>
      <c r="C78" s="202" t="s">
        <v>50</v>
      </c>
      <c r="D78" s="193" t="s">
        <v>70</v>
      </c>
      <c r="E78" s="211" t="s">
        <v>262</v>
      </c>
      <c r="F78" s="196"/>
      <c r="G78" s="196">
        <f>G79+G81+G83+G85+G87</f>
        <v>1290.5</v>
      </c>
      <c r="H78" s="196">
        <f>H79+H81+H83+H85+H87</f>
        <v>942.5999999999999</v>
      </c>
      <c r="I78" s="206">
        <f t="shared" si="2"/>
        <v>0.7304145679969004</v>
      </c>
      <c r="J78" s="128"/>
      <c r="K78" s="95"/>
      <c r="L78" s="95"/>
      <c r="M78" s="95"/>
      <c r="N78" s="95"/>
      <c r="O78" s="110"/>
      <c r="P78" s="106"/>
      <c r="Q78" s="109"/>
      <c r="R78" s="19"/>
      <c r="V78" s="59"/>
      <c r="W78" s="59"/>
      <c r="X78" s="59"/>
      <c r="Y78" s="59"/>
      <c r="Z78" s="64"/>
      <c r="AA78" s="64"/>
      <c r="AB78" s="64"/>
      <c r="AC78" s="64"/>
      <c r="AD78" s="64"/>
      <c r="AE78" s="64"/>
      <c r="AF78" s="64"/>
      <c r="AG78" s="64"/>
    </row>
    <row r="79" spans="1:33" s="62" customFormat="1" ht="39" customHeight="1">
      <c r="A79" s="231" t="s">
        <v>263</v>
      </c>
      <c r="B79" s="226" t="s">
        <v>264</v>
      </c>
      <c r="C79" s="202" t="s">
        <v>50</v>
      </c>
      <c r="D79" s="193" t="s">
        <v>70</v>
      </c>
      <c r="E79" s="211" t="s">
        <v>265</v>
      </c>
      <c r="F79" s="196"/>
      <c r="G79" s="196">
        <f>G80</f>
        <v>802.9</v>
      </c>
      <c r="H79" s="207">
        <f>H80</f>
        <v>767.9</v>
      </c>
      <c r="I79" s="206">
        <f t="shared" si="2"/>
        <v>0.95640802092415</v>
      </c>
      <c r="J79" s="121"/>
      <c r="K79" s="105"/>
      <c r="L79" s="105"/>
      <c r="M79" s="105"/>
      <c r="N79" s="105"/>
      <c r="O79" s="110"/>
      <c r="P79" s="106"/>
      <c r="Q79" s="109"/>
      <c r="R79" s="90"/>
      <c r="V79" s="59"/>
      <c r="W79" s="59"/>
      <c r="X79" s="59"/>
      <c r="Y79" s="59"/>
      <c r="Z79" s="63"/>
      <c r="AA79" s="63"/>
      <c r="AB79" s="63"/>
      <c r="AC79" s="63"/>
      <c r="AD79" s="63"/>
      <c r="AE79" s="63"/>
      <c r="AF79" s="63"/>
      <c r="AG79" s="63"/>
    </row>
    <row r="80" spans="1:33" s="22" customFormat="1" ht="27.75" customHeight="1">
      <c r="A80" s="237" t="s">
        <v>266</v>
      </c>
      <c r="B80" s="244" t="s">
        <v>153</v>
      </c>
      <c r="C80" s="203" t="s">
        <v>50</v>
      </c>
      <c r="D80" s="198" t="s">
        <v>70</v>
      </c>
      <c r="E80" s="212" t="s">
        <v>265</v>
      </c>
      <c r="F80" s="212" t="s">
        <v>138</v>
      </c>
      <c r="G80" s="199">
        <v>802.9</v>
      </c>
      <c r="H80" s="200">
        <v>767.9</v>
      </c>
      <c r="I80" s="192">
        <f t="shared" si="2"/>
        <v>0.95640802092415</v>
      </c>
      <c r="J80" s="122"/>
      <c r="K80" s="61"/>
      <c r="L80" s="61"/>
      <c r="M80" s="61"/>
      <c r="N80" s="61"/>
      <c r="O80" s="112"/>
      <c r="P80" s="112"/>
      <c r="Q80" s="108"/>
      <c r="R80" s="89"/>
      <c r="V80" s="60"/>
      <c r="W80" s="60"/>
      <c r="X80" s="60"/>
      <c r="Y80" s="60"/>
      <c r="Z80" s="47"/>
      <c r="AA80" s="47"/>
      <c r="AB80" s="47"/>
      <c r="AC80" s="47"/>
      <c r="AD80" s="47"/>
      <c r="AE80" s="47"/>
      <c r="AF80" s="47"/>
      <c r="AG80" s="47"/>
    </row>
    <row r="81" spans="1:33" ht="31.5" customHeight="1">
      <c r="A81" s="231" t="s">
        <v>267</v>
      </c>
      <c r="B81" s="226" t="s">
        <v>268</v>
      </c>
      <c r="C81" s="202" t="s">
        <v>50</v>
      </c>
      <c r="D81" s="193" t="s">
        <v>70</v>
      </c>
      <c r="E81" s="211" t="s">
        <v>269</v>
      </c>
      <c r="F81" s="212"/>
      <c r="G81" s="196">
        <f>G82</f>
        <v>133.9</v>
      </c>
      <c r="H81" s="207">
        <f>H82</f>
        <v>0</v>
      </c>
      <c r="I81" s="206">
        <f t="shared" si="2"/>
        <v>0</v>
      </c>
      <c r="J81" s="121"/>
      <c r="K81" s="105"/>
      <c r="L81" s="105"/>
      <c r="M81" s="105"/>
      <c r="N81" s="105"/>
      <c r="O81" s="110"/>
      <c r="P81" s="110"/>
      <c r="Q81" s="109"/>
      <c r="R81" s="19"/>
      <c r="V81" s="59"/>
      <c r="W81" s="59"/>
      <c r="X81" s="59"/>
      <c r="Y81" s="59"/>
      <c r="Z81" s="64"/>
      <c r="AA81" s="64"/>
      <c r="AB81" s="64"/>
      <c r="AC81" s="64"/>
      <c r="AD81" s="64"/>
      <c r="AE81" s="64"/>
      <c r="AF81" s="64"/>
      <c r="AG81" s="64"/>
    </row>
    <row r="82" spans="1:33" s="22" customFormat="1" ht="24">
      <c r="A82" s="237" t="s">
        <v>270</v>
      </c>
      <c r="B82" s="244" t="s">
        <v>153</v>
      </c>
      <c r="C82" s="203" t="s">
        <v>50</v>
      </c>
      <c r="D82" s="198" t="s">
        <v>70</v>
      </c>
      <c r="E82" s="212" t="s">
        <v>269</v>
      </c>
      <c r="F82" s="212" t="s">
        <v>138</v>
      </c>
      <c r="G82" s="199">
        <v>133.9</v>
      </c>
      <c r="H82" s="200">
        <v>0</v>
      </c>
      <c r="I82" s="192">
        <f t="shared" si="2"/>
        <v>0</v>
      </c>
      <c r="J82" s="122"/>
      <c r="K82" s="61"/>
      <c r="L82" s="61"/>
      <c r="M82" s="61"/>
      <c r="N82" s="61"/>
      <c r="O82" s="112"/>
      <c r="P82" s="69"/>
      <c r="Q82" s="108"/>
      <c r="R82" s="89"/>
      <c r="V82" s="60"/>
      <c r="W82" s="60"/>
      <c r="X82" s="60"/>
      <c r="Y82" s="60"/>
      <c r="Z82" s="47"/>
      <c r="AA82" s="47"/>
      <c r="AB82" s="47"/>
      <c r="AC82" s="47"/>
      <c r="AD82" s="47"/>
      <c r="AE82" s="47"/>
      <c r="AF82" s="47"/>
      <c r="AG82" s="47"/>
    </row>
    <row r="83" spans="1:33" ht="60">
      <c r="A83" s="231" t="s">
        <v>271</v>
      </c>
      <c r="B83" s="226" t="s">
        <v>272</v>
      </c>
      <c r="C83" s="202" t="s">
        <v>50</v>
      </c>
      <c r="D83" s="193" t="s">
        <v>70</v>
      </c>
      <c r="E83" s="211" t="s">
        <v>273</v>
      </c>
      <c r="F83" s="212"/>
      <c r="G83" s="196">
        <f>G84</f>
        <v>57.5</v>
      </c>
      <c r="H83" s="207">
        <f>H84</f>
        <v>0</v>
      </c>
      <c r="I83" s="206">
        <f t="shared" si="2"/>
        <v>0</v>
      </c>
      <c r="J83" s="124"/>
      <c r="K83" s="115"/>
      <c r="L83" s="115"/>
      <c r="M83" s="115"/>
      <c r="N83" s="115"/>
      <c r="O83" s="110"/>
      <c r="P83" s="110"/>
      <c r="Q83" s="109"/>
      <c r="R83" s="19"/>
      <c r="V83" s="59"/>
      <c r="W83" s="59"/>
      <c r="X83" s="59"/>
      <c r="Y83" s="59"/>
      <c r="Z83" s="64"/>
      <c r="AA83" s="64"/>
      <c r="AB83" s="64"/>
      <c r="AC83" s="64"/>
      <c r="AD83" s="64"/>
      <c r="AE83" s="64"/>
      <c r="AF83" s="64"/>
      <c r="AG83" s="64"/>
    </row>
    <row r="84" spans="1:33" s="22" customFormat="1" ht="27" customHeight="1">
      <c r="A84" s="237" t="s">
        <v>274</v>
      </c>
      <c r="B84" s="244" t="s">
        <v>153</v>
      </c>
      <c r="C84" s="203" t="s">
        <v>50</v>
      </c>
      <c r="D84" s="198" t="s">
        <v>70</v>
      </c>
      <c r="E84" s="212" t="s">
        <v>273</v>
      </c>
      <c r="F84" s="212" t="s">
        <v>138</v>
      </c>
      <c r="G84" s="199">
        <v>57.5</v>
      </c>
      <c r="H84" s="200">
        <v>0</v>
      </c>
      <c r="I84" s="192">
        <f t="shared" si="2"/>
        <v>0</v>
      </c>
      <c r="J84" s="122"/>
      <c r="K84" s="61"/>
      <c r="L84" s="61"/>
      <c r="M84" s="61"/>
      <c r="N84" s="61"/>
      <c r="O84" s="112"/>
      <c r="P84" s="69"/>
      <c r="Q84" s="108"/>
      <c r="R84" s="89"/>
      <c r="V84" s="60"/>
      <c r="W84" s="60"/>
      <c r="X84" s="60"/>
      <c r="Y84" s="60"/>
      <c r="Z84" s="47"/>
      <c r="AA84" s="47"/>
      <c r="AB84" s="47"/>
      <c r="AC84" s="47"/>
      <c r="AD84" s="47"/>
      <c r="AE84" s="47"/>
      <c r="AF84" s="47"/>
      <c r="AG84" s="47"/>
    </row>
    <row r="85" spans="1:33" s="62" customFormat="1" ht="83.25" customHeight="1">
      <c r="A85" s="231" t="s">
        <v>275</v>
      </c>
      <c r="B85" s="226" t="s">
        <v>407</v>
      </c>
      <c r="C85" s="202" t="s">
        <v>50</v>
      </c>
      <c r="D85" s="193" t="s">
        <v>70</v>
      </c>
      <c r="E85" s="211" t="s">
        <v>404</v>
      </c>
      <c r="F85" s="211"/>
      <c r="G85" s="196">
        <f>G86</f>
        <v>1</v>
      </c>
      <c r="H85" s="207">
        <f>H86</f>
        <v>0</v>
      </c>
      <c r="I85" s="206">
        <v>0</v>
      </c>
      <c r="J85" s="121"/>
      <c r="K85" s="105"/>
      <c r="L85" s="105"/>
      <c r="M85" s="105"/>
      <c r="N85" s="105"/>
      <c r="O85" s="110"/>
      <c r="P85" s="111"/>
      <c r="Q85" s="109"/>
      <c r="R85" s="90"/>
      <c r="V85" s="59"/>
      <c r="W85" s="59"/>
      <c r="X85" s="59"/>
      <c r="Y85" s="59"/>
      <c r="Z85" s="63"/>
      <c r="AA85" s="63"/>
      <c r="AB85" s="63"/>
      <c r="AC85" s="63"/>
      <c r="AD85" s="63"/>
      <c r="AE85" s="63"/>
      <c r="AF85" s="63"/>
      <c r="AG85" s="63"/>
    </row>
    <row r="86" spans="1:33" s="22" customFormat="1" ht="27" customHeight="1">
      <c r="A86" s="237" t="s">
        <v>278</v>
      </c>
      <c r="B86" s="244" t="s">
        <v>153</v>
      </c>
      <c r="C86" s="203" t="s">
        <v>50</v>
      </c>
      <c r="D86" s="198" t="s">
        <v>70</v>
      </c>
      <c r="E86" s="212" t="s">
        <v>404</v>
      </c>
      <c r="F86" s="212" t="s">
        <v>138</v>
      </c>
      <c r="G86" s="199">
        <v>1</v>
      </c>
      <c r="H86" s="200">
        <v>0</v>
      </c>
      <c r="I86" s="192">
        <v>0</v>
      </c>
      <c r="J86" s="122"/>
      <c r="K86" s="61"/>
      <c r="L86" s="61"/>
      <c r="M86" s="61"/>
      <c r="N86" s="61"/>
      <c r="O86" s="112"/>
      <c r="P86" s="69"/>
      <c r="Q86" s="108"/>
      <c r="R86" s="89"/>
      <c r="V86" s="60"/>
      <c r="W86" s="60"/>
      <c r="X86" s="60"/>
      <c r="Y86" s="60"/>
      <c r="Z86" s="47"/>
      <c r="AA86" s="47"/>
      <c r="AB86" s="47"/>
      <c r="AC86" s="47"/>
      <c r="AD86" s="47"/>
      <c r="AE86" s="47"/>
      <c r="AF86" s="47"/>
      <c r="AG86" s="47"/>
    </row>
    <row r="87" spans="1:33" ht="36">
      <c r="A87" s="231" t="s">
        <v>405</v>
      </c>
      <c r="B87" s="226" t="s">
        <v>276</v>
      </c>
      <c r="C87" s="202" t="s">
        <v>50</v>
      </c>
      <c r="D87" s="193" t="s">
        <v>70</v>
      </c>
      <c r="E87" s="211" t="s">
        <v>277</v>
      </c>
      <c r="F87" s="212"/>
      <c r="G87" s="196">
        <f>G88</f>
        <v>295.2</v>
      </c>
      <c r="H87" s="207">
        <f>H88</f>
        <v>174.7</v>
      </c>
      <c r="I87" s="206">
        <f t="shared" si="2"/>
        <v>0.5918021680216802</v>
      </c>
      <c r="J87" s="122"/>
      <c r="K87" s="61"/>
      <c r="L87" s="61"/>
      <c r="M87" s="61"/>
      <c r="N87" s="61"/>
      <c r="O87" s="114"/>
      <c r="P87" s="69"/>
      <c r="Q87" s="108"/>
      <c r="R87" s="19"/>
      <c r="V87" s="59"/>
      <c r="W87" s="59"/>
      <c r="X87" s="59"/>
      <c r="Y87" s="59"/>
      <c r="Z87" s="64"/>
      <c r="AA87" s="64"/>
      <c r="AB87" s="64"/>
      <c r="AC87" s="64"/>
      <c r="AD87" s="64"/>
      <c r="AE87" s="64"/>
      <c r="AF87" s="64"/>
      <c r="AG87" s="64"/>
    </row>
    <row r="88" spans="1:33" s="22" customFormat="1" ht="28.5" customHeight="1">
      <c r="A88" s="237" t="s">
        <v>406</v>
      </c>
      <c r="B88" s="244" t="s">
        <v>153</v>
      </c>
      <c r="C88" s="203" t="s">
        <v>50</v>
      </c>
      <c r="D88" s="198" t="s">
        <v>70</v>
      </c>
      <c r="E88" s="212" t="s">
        <v>277</v>
      </c>
      <c r="F88" s="212" t="s">
        <v>138</v>
      </c>
      <c r="G88" s="199">
        <v>295.2</v>
      </c>
      <c r="H88" s="200">
        <v>174.7</v>
      </c>
      <c r="I88" s="192">
        <f t="shared" si="2"/>
        <v>0.5918021680216802</v>
      </c>
      <c r="J88" s="129"/>
      <c r="K88" s="68"/>
      <c r="L88" s="68"/>
      <c r="M88" s="68"/>
      <c r="N88" s="68"/>
      <c r="O88" s="112"/>
      <c r="P88" s="112"/>
      <c r="Q88" s="108"/>
      <c r="R88" s="89"/>
      <c r="V88" s="60"/>
      <c r="W88" s="60"/>
      <c r="X88" s="60"/>
      <c r="Y88" s="60"/>
      <c r="Z88" s="47"/>
      <c r="AA88" s="47"/>
      <c r="AB88" s="47"/>
      <c r="AC88" s="47"/>
      <c r="AD88" s="47"/>
      <c r="AE88" s="47"/>
      <c r="AF88" s="47"/>
      <c r="AG88" s="47"/>
    </row>
    <row r="89" spans="1:33" s="62" customFormat="1" ht="12.75">
      <c r="A89" s="231" t="s">
        <v>279</v>
      </c>
      <c r="B89" s="238" t="s">
        <v>96</v>
      </c>
      <c r="C89" s="202" t="s">
        <v>50</v>
      </c>
      <c r="D89" s="193" t="s">
        <v>97</v>
      </c>
      <c r="E89" s="193"/>
      <c r="F89" s="211"/>
      <c r="G89" s="196">
        <f>G90</f>
        <v>34.7</v>
      </c>
      <c r="H89" s="207">
        <f>H90</f>
        <v>10.6</v>
      </c>
      <c r="I89" s="206">
        <f t="shared" si="2"/>
        <v>0.30547550432276654</v>
      </c>
      <c r="J89" s="121"/>
      <c r="K89" s="105"/>
      <c r="L89" s="105"/>
      <c r="M89" s="105"/>
      <c r="N89" s="105"/>
      <c r="O89" s="110"/>
      <c r="P89" s="110"/>
      <c r="Q89" s="109"/>
      <c r="R89" s="90"/>
      <c r="V89" s="59"/>
      <c r="W89" s="59"/>
      <c r="X89" s="59"/>
      <c r="Y89" s="59"/>
      <c r="Z89" s="63"/>
      <c r="AA89" s="63"/>
      <c r="AB89" s="63"/>
      <c r="AC89" s="63"/>
      <c r="AD89" s="63"/>
      <c r="AE89" s="63"/>
      <c r="AF89" s="63"/>
      <c r="AG89" s="63"/>
    </row>
    <row r="90" spans="1:33" s="62" customFormat="1" ht="24">
      <c r="A90" s="231" t="s">
        <v>280</v>
      </c>
      <c r="B90" s="238" t="s">
        <v>98</v>
      </c>
      <c r="C90" s="202" t="s">
        <v>50</v>
      </c>
      <c r="D90" s="193" t="s">
        <v>99</v>
      </c>
      <c r="E90" s="193"/>
      <c r="F90" s="211"/>
      <c r="G90" s="196">
        <f>G92</f>
        <v>34.7</v>
      </c>
      <c r="H90" s="207">
        <f>H91</f>
        <v>10.6</v>
      </c>
      <c r="I90" s="206">
        <f t="shared" si="2"/>
        <v>0.30547550432276654</v>
      </c>
      <c r="J90" s="121"/>
      <c r="K90" s="105"/>
      <c r="L90" s="105"/>
      <c r="M90" s="105"/>
      <c r="N90" s="105"/>
      <c r="O90" s="110"/>
      <c r="P90" s="110"/>
      <c r="Q90" s="109"/>
      <c r="R90" s="90"/>
      <c r="V90" s="59"/>
      <c r="W90" s="59"/>
      <c r="X90" s="59"/>
      <c r="Y90" s="59"/>
      <c r="Z90" s="63"/>
      <c r="AA90" s="63"/>
      <c r="AB90" s="63"/>
      <c r="AC90" s="63"/>
      <c r="AD90" s="63"/>
      <c r="AE90" s="63"/>
      <c r="AF90" s="63"/>
      <c r="AG90" s="63"/>
    </row>
    <row r="91" spans="1:33" s="62" customFormat="1" ht="52.5" customHeight="1">
      <c r="A91" s="231" t="s">
        <v>281</v>
      </c>
      <c r="B91" s="226" t="s">
        <v>282</v>
      </c>
      <c r="C91" s="202" t="s">
        <v>50</v>
      </c>
      <c r="D91" s="193" t="s">
        <v>99</v>
      </c>
      <c r="E91" s="211" t="s">
        <v>283</v>
      </c>
      <c r="F91" s="211"/>
      <c r="G91" s="196">
        <f>G92</f>
        <v>34.7</v>
      </c>
      <c r="H91" s="207">
        <f>H92</f>
        <v>10.6</v>
      </c>
      <c r="I91" s="206">
        <f t="shared" si="2"/>
        <v>0.30547550432276654</v>
      </c>
      <c r="J91" s="121"/>
      <c r="K91" s="105"/>
      <c r="L91" s="105"/>
      <c r="M91" s="105"/>
      <c r="N91" s="105"/>
      <c r="O91" s="110"/>
      <c r="P91" s="106"/>
      <c r="Q91" s="109"/>
      <c r="R91" s="90"/>
      <c r="V91" s="59"/>
      <c r="W91" s="59"/>
      <c r="X91" s="59"/>
      <c r="Y91" s="59"/>
      <c r="Z91" s="63"/>
      <c r="AA91" s="63"/>
      <c r="AB91" s="63"/>
      <c r="AC91" s="63"/>
      <c r="AD91" s="63"/>
      <c r="AE91" s="63"/>
      <c r="AF91" s="63"/>
      <c r="AG91" s="63"/>
    </row>
    <row r="92" spans="1:33" s="22" customFormat="1" ht="24" customHeight="1">
      <c r="A92" s="237" t="s">
        <v>284</v>
      </c>
      <c r="B92" s="244" t="s">
        <v>153</v>
      </c>
      <c r="C92" s="203" t="s">
        <v>50</v>
      </c>
      <c r="D92" s="198" t="s">
        <v>99</v>
      </c>
      <c r="E92" s="212" t="s">
        <v>283</v>
      </c>
      <c r="F92" s="198" t="s">
        <v>138</v>
      </c>
      <c r="G92" s="213">
        <v>34.7</v>
      </c>
      <c r="H92" s="200">
        <v>10.6</v>
      </c>
      <c r="I92" s="192">
        <f t="shared" si="2"/>
        <v>0.30547550432276654</v>
      </c>
      <c r="J92" s="129"/>
      <c r="K92" s="68"/>
      <c r="L92" s="68"/>
      <c r="M92" s="68"/>
      <c r="N92" s="68"/>
      <c r="O92" s="112"/>
      <c r="P92" s="112"/>
      <c r="Q92" s="108"/>
      <c r="R92" s="89"/>
      <c r="V92" s="60"/>
      <c r="W92" s="60"/>
      <c r="X92" s="60"/>
      <c r="Y92" s="60"/>
      <c r="Z92" s="47"/>
      <c r="AA92" s="47"/>
      <c r="AB92" s="47"/>
      <c r="AC92" s="47"/>
      <c r="AD92" s="47"/>
      <c r="AE92" s="47"/>
      <c r="AF92" s="47"/>
      <c r="AG92" s="47"/>
    </row>
    <row r="93" spans="1:33" s="62" customFormat="1" ht="12.75">
      <c r="A93" s="231" t="s">
        <v>285</v>
      </c>
      <c r="B93" s="226" t="s">
        <v>71</v>
      </c>
      <c r="C93" s="202" t="s">
        <v>50</v>
      </c>
      <c r="D93" s="193" t="s">
        <v>72</v>
      </c>
      <c r="E93" s="193"/>
      <c r="F93" s="193"/>
      <c r="G93" s="196">
        <f>G94+G97+G100</f>
        <v>291.7</v>
      </c>
      <c r="H93" s="196">
        <f>H94+H97+H100</f>
        <v>190.70000000000002</v>
      </c>
      <c r="I93" s="206">
        <f t="shared" si="2"/>
        <v>0.6537538567020913</v>
      </c>
      <c r="J93" s="127"/>
      <c r="K93" s="118"/>
      <c r="L93" s="118"/>
      <c r="M93" s="118"/>
      <c r="N93" s="118"/>
      <c r="O93" s="110"/>
      <c r="P93" s="110"/>
      <c r="Q93" s="109"/>
      <c r="R93" s="90"/>
      <c r="V93" s="59"/>
      <c r="W93" s="59"/>
      <c r="X93" s="59"/>
      <c r="Y93" s="59"/>
      <c r="Z93" s="63"/>
      <c r="AA93" s="63"/>
      <c r="AB93" s="63"/>
      <c r="AC93" s="63"/>
      <c r="AD93" s="63"/>
      <c r="AE93" s="63"/>
      <c r="AF93" s="63"/>
      <c r="AG93" s="63"/>
    </row>
    <row r="94" spans="1:33" s="62" customFormat="1" ht="24">
      <c r="A94" s="231" t="s">
        <v>286</v>
      </c>
      <c r="B94" s="226" t="s">
        <v>73</v>
      </c>
      <c r="C94" s="202" t="s">
        <v>50</v>
      </c>
      <c r="D94" s="193" t="s">
        <v>74</v>
      </c>
      <c r="E94" s="193"/>
      <c r="F94" s="193"/>
      <c r="G94" s="196">
        <f>G95</f>
        <v>45.2</v>
      </c>
      <c r="H94" s="207">
        <f>H95</f>
        <v>20</v>
      </c>
      <c r="I94" s="206">
        <f t="shared" si="2"/>
        <v>0.44247787610619466</v>
      </c>
      <c r="J94" s="127"/>
      <c r="K94" s="118"/>
      <c r="L94" s="118"/>
      <c r="M94" s="118"/>
      <c r="N94" s="118"/>
      <c r="O94" s="110"/>
      <c r="P94" s="110"/>
      <c r="Q94" s="109"/>
      <c r="R94" s="90"/>
      <c r="V94" s="59"/>
      <c r="W94" s="59"/>
      <c r="X94" s="59"/>
      <c r="Y94" s="59"/>
      <c r="Z94" s="63"/>
      <c r="AA94" s="63"/>
      <c r="AB94" s="63"/>
      <c r="AC94" s="63"/>
      <c r="AD94" s="63"/>
      <c r="AE94" s="63"/>
      <c r="AF94" s="63"/>
      <c r="AG94" s="63"/>
    </row>
    <row r="95" spans="1:33" s="62" customFormat="1" ht="63.75" customHeight="1">
      <c r="A95" s="231" t="s">
        <v>287</v>
      </c>
      <c r="B95" s="239" t="s">
        <v>121</v>
      </c>
      <c r="C95" s="202" t="s">
        <v>50</v>
      </c>
      <c r="D95" s="193" t="s">
        <v>74</v>
      </c>
      <c r="E95" s="193" t="s">
        <v>288</v>
      </c>
      <c r="F95" s="193"/>
      <c r="G95" s="196">
        <f>G96</f>
        <v>45.2</v>
      </c>
      <c r="H95" s="207">
        <f>H96</f>
        <v>20</v>
      </c>
      <c r="I95" s="206">
        <f t="shared" si="2"/>
        <v>0.44247787610619466</v>
      </c>
      <c r="J95" s="127"/>
      <c r="K95" s="118"/>
      <c r="L95" s="118"/>
      <c r="M95" s="118"/>
      <c r="N95" s="118"/>
      <c r="O95" s="106"/>
      <c r="P95" s="106"/>
      <c r="Q95" s="109"/>
      <c r="V95" s="59"/>
      <c r="W95" s="59"/>
      <c r="X95" s="59"/>
      <c r="Y95" s="59"/>
      <c r="Z95" s="63"/>
      <c r="AA95" s="63"/>
      <c r="AB95" s="63"/>
      <c r="AC95" s="63"/>
      <c r="AD95" s="63"/>
      <c r="AE95" s="63"/>
      <c r="AF95" s="63"/>
      <c r="AG95" s="63"/>
    </row>
    <row r="96" spans="1:17" s="53" customFormat="1" ht="24.75" customHeight="1">
      <c r="A96" s="237" t="s">
        <v>289</v>
      </c>
      <c r="B96" s="244" t="s">
        <v>153</v>
      </c>
      <c r="C96" s="203" t="s">
        <v>50</v>
      </c>
      <c r="D96" s="198" t="s">
        <v>74</v>
      </c>
      <c r="E96" s="198" t="s">
        <v>288</v>
      </c>
      <c r="F96" s="198" t="s">
        <v>138</v>
      </c>
      <c r="G96" s="199">
        <v>45.2</v>
      </c>
      <c r="H96" s="200">
        <v>20</v>
      </c>
      <c r="I96" s="219">
        <f t="shared" si="2"/>
        <v>0.44247787610619466</v>
      </c>
      <c r="J96" s="66"/>
      <c r="K96" s="66"/>
      <c r="L96" s="66"/>
      <c r="M96" s="66"/>
      <c r="N96" s="66"/>
      <c r="O96" s="47"/>
      <c r="P96" s="79"/>
      <c r="Q96" s="79"/>
    </row>
    <row r="97" spans="1:26" s="62" customFormat="1" ht="12.75">
      <c r="A97" s="231" t="s">
        <v>290</v>
      </c>
      <c r="B97" s="226" t="s">
        <v>291</v>
      </c>
      <c r="C97" s="202" t="s">
        <v>50</v>
      </c>
      <c r="D97" s="193" t="s">
        <v>75</v>
      </c>
      <c r="E97" s="193"/>
      <c r="F97" s="193"/>
      <c r="G97" s="196">
        <f>G98</f>
        <v>196</v>
      </c>
      <c r="H97" s="207">
        <f>H98</f>
        <v>130.4</v>
      </c>
      <c r="I97" s="177">
        <f t="shared" si="2"/>
        <v>0.6653061224489796</v>
      </c>
      <c r="O97" s="67" t="s">
        <v>126</v>
      </c>
      <c r="P97" s="90"/>
      <c r="Q97" s="90"/>
      <c r="T97" s="70"/>
      <c r="U97" s="70"/>
      <c r="V97" s="70"/>
      <c r="W97" s="70"/>
      <c r="X97" s="70"/>
      <c r="Y97" s="70"/>
      <c r="Z97" s="70"/>
    </row>
    <row r="98" spans="1:26" s="62" customFormat="1" ht="24">
      <c r="A98" s="231" t="s">
        <v>292</v>
      </c>
      <c r="B98" s="226" t="s">
        <v>293</v>
      </c>
      <c r="C98" s="202" t="s">
        <v>50</v>
      </c>
      <c r="D98" s="193" t="s">
        <v>75</v>
      </c>
      <c r="E98" s="193" t="s">
        <v>294</v>
      </c>
      <c r="F98" s="193"/>
      <c r="G98" s="196">
        <f>G99</f>
        <v>196</v>
      </c>
      <c r="H98" s="207">
        <f>H99</f>
        <v>130.4</v>
      </c>
      <c r="I98" s="177">
        <f t="shared" si="2"/>
        <v>0.6653061224489796</v>
      </c>
      <c r="J98" s="118"/>
      <c r="K98" s="118"/>
      <c r="L98" s="118"/>
      <c r="M98" s="118"/>
      <c r="N98" s="118"/>
      <c r="O98" s="254"/>
      <c r="P98" s="90"/>
      <c r="Q98" s="90"/>
      <c r="T98" s="70"/>
      <c r="U98" s="70"/>
      <c r="V98" s="70"/>
      <c r="W98" s="70"/>
      <c r="X98" s="70"/>
      <c r="Y98" s="70"/>
      <c r="Z98" s="70"/>
    </row>
    <row r="99" spans="1:26" s="22" customFormat="1" ht="24.75" customHeight="1">
      <c r="A99" s="237" t="s">
        <v>295</v>
      </c>
      <c r="B99" s="244" t="s">
        <v>153</v>
      </c>
      <c r="C99" s="203" t="s">
        <v>50</v>
      </c>
      <c r="D99" s="198" t="s">
        <v>75</v>
      </c>
      <c r="E99" s="198" t="s">
        <v>294</v>
      </c>
      <c r="F99" s="198" t="s">
        <v>138</v>
      </c>
      <c r="G99" s="199">
        <v>196</v>
      </c>
      <c r="H99" s="200">
        <v>130.4</v>
      </c>
      <c r="I99" s="219">
        <f t="shared" si="2"/>
        <v>0.6653061224489796</v>
      </c>
      <c r="J99" s="71"/>
      <c r="K99" s="71"/>
      <c r="L99" s="71"/>
      <c r="M99" s="71"/>
      <c r="N99" s="71"/>
      <c r="O99" s="252"/>
      <c r="P99" s="75"/>
      <c r="Q99" s="75"/>
      <c r="S99" s="73"/>
      <c r="T99" s="53"/>
      <c r="U99" s="53"/>
      <c r="V99" s="53"/>
      <c r="W99" s="253"/>
      <c r="X99" s="53"/>
      <c r="Y99" s="53"/>
      <c r="Z99" s="53"/>
    </row>
    <row r="100" spans="1:26" s="62" customFormat="1" ht="15.75" customHeight="1">
      <c r="A100" s="231" t="s">
        <v>296</v>
      </c>
      <c r="B100" s="226" t="s">
        <v>76</v>
      </c>
      <c r="C100" s="202" t="s">
        <v>50</v>
      </c>
      <c r="D100" s="193" t="s">
        <v>77</v>
      </c>
      <c r="E100" s="193"/>
      <c r="F100" s="193"/>
      <c r="G100" s="196">
        <f>G101+G103+G105+G107</f>
        <v>50.5</v>
      </c>
      <c r="H100" s="196">
        <f>H101+H103+H105+H107</f>
        <v>40.300000000000004</v>
      </c>
      <c r="I100" s="177">
        <f t="shared" si="2"/>
        <v>0.7980198019801981</v>
      </c>
      <c r="J100" s="118"/>
      <c r="K100" s="118"/>
      <c r="L100" s="118"/>
      <c r="M100" s="118"/>
      <c r="N100" s="118"/>
      <c r="O100" s="250"/>
      <c r="P100" s="72"/>
      <c r="Q100" s="72"/>
      <c r="S100" s="70"/>
      <c r="T100" s="70"/>
      <c r="U100" s="70"/>
      <c r="V100" s="70"/>
      <c r="W100" s="251"/>
      <c r="X100" s="70"/>
      <c r="Y100" s="70"/>
      <c r="Z100" s="70"/>
    </row>
    <row r="101" spans="1:26" s="62" customFormat="1" ht="60">
      <c r="A101" s="231" t="s">
        <v>297</v>
      </c>
      <c r="B101" s="226" t="s">
        <v>298</v>
      </c>
      <c r="C101" s="202" t="s">
        <v>50</v>
      </c>
      <c r="D101" s="193" t="s">
        <v>77</v>
      </c>
      <c r="E101" s="193" t="s">
        <v>299</v>
      </c>
      <c r="F101" s="198"/>
      <c r="G101" s="196">
        <f>G102</f>
        <v>31.3</v>
      </c>
      <c r="H101" s="207">
        <f>H102</f>
        <v>31.2</v>
      </c>
      <c r="I101" s="177">
        <f t="shared" si="2"/>
        <v>0.9968051118210862</v>
      </c>
      <c r="J101" s="23"/>
      <c r="K101" s="23"/>
      <c r="L101" s="23"/>
      <c r="M101" s="23"/>
      <c r="N101" s="23"/>
      <c r="O101" s="19"/>
      <c r="P101" s="72"/>
      <c r="Q101" s="72"/>
      <c r="R101" s="70"/>
      <c r="S101" s="70"/>
      <c r="T101" s="70"/>
      <c r="U101" s="70"/>
      <c r="V101" s="70"/>
      <c r="W101" s="74"/>
      <c r="X101" s="70"/>
      <c r="Y101" s="70"/>
      <c r="Z101" s="70"/>
    </row>
    <row r="102" spans="1:26" s="22" customFormat="1" ht="24">
      <c r="A102" s="237" t="s">
        <v>300</v>
      </c>
      <c r="B102" s="244" t="s">
        <v>153</v>
      </c>
      <c r="C102" s="203" t="s">
        <v>50</v>
      </c>
      <c r="D102" s="198" t="s">
        <v>77</v>
      </c>
      <c r="E102" s="198" t="s">
        <v>299</v>
      </c>
      <c r="F102" s="198" t="s">
        <v>138</v>
      </c>
      <c r="G102" s="199">
        <v>31.3</v>
      </c>
      <c r="H102" s="200">
        <v>31.2</v>
      </c>
      <c r="I102" s="219">
        <f t="shared" si="2"/>
        <v>0.9968051118210862</v>
      </c>
      <c r="O102" s="89"/>
      <c r="P102" s="75"/>
      <c r="Q102" s="53"/>
      <c r="S102" s="53"/>
      <c r="T102" s="53"/>
      <c r="U102" s="53"/>
      <c r="V102" s="53"/>
      <c r="W102" s="98"/>
      <c r="X102" s="53"/>
      <c r="Y102" s="53"/>
      <c r="Z102" s="53"/>
    </row>
    <row r="103" spans="1:19" s="255" customFormat="1" ht="48">
      <c r="A103" s="231" t="s">
        <v>301</v>
      </c>
      <c r="B103" s="226" t="s">
        <v>302</v>
      </c>
      <c r="C103" s="202" t="s">
        <v>50</v>
      </c>
      <c r="D103" s="193" t="s">
        <v>77</v>
      </c>
      <c r="E103" s="193" t="s">
        <v>303</v>
      </c>
      <c r="F103" s="193"/>
      <c r="G103" s="196">
        <f>G104</f>
        <v>5</v>
      </c>
      <c r="H103" s="207">
        <f>H104</f>
        <v>0</v>
      </c>
      <c r="I103" s="177">
        <f t="shared" si="2"/>
        <v>0</v>
      </c>
      <c r="J103" s="62"/>
      <c r="K103" s="62"/>
      <c r="L103" s="62"/>
      <c r="M103" s="62"/>
      <c r="N103" s="62"/>
      <c r="O103" s="90"/>
      <c r="P103" s="70"/>
      <c r="Q103" s="72"/>
      <c r="R103" s="62"/>
      <c r="S103" s="70"/>
    </row>
    <row r="104" spans="1:26" s="22" customFormat="1" ht="24">
      <c r="A104" s="237" t="s">
        <v>304</v>
      </c>
      <c r="B104" s="244" t="s">
        <v>153</v>
      </c>
      <c r="C104" s="203" t="s">
        <v>50</v>
      </c>
      <c r="D104" s="198" t="s">
        <v>77</v>
      </c>
      <c r="E104" s="198" t="s">
        <v>303</v>
      </c>
      <c r="F104" s="198" t="s">
        <v>138</v>
      </c>
      <c r="G104" s="199">
        <v>5</v>
      </c>
      <c r="H104" s="200">
        <v>0</v>
      </c>
      <c r="I104" s="219">
        <f t="shared" si="2"/>
        <v>0</v>
      </c>
      <c r="O104" s="89"/>
      <c r="P104" s="75"/>
      <c r="Q104" s="75"/>
      <c r="S104" s="53"/>
      <c r="T104" s="53"/>
      <c r="U104" s="53"/>
      <c r="V104" s="53"/>
      <c r="W104" s="53"/>
      <c r="X104" s="53"/>
      <c r="Y104" s="53"/>
      <c r="Z104" s="53"/>
    </row>
    <row r="105" spans="1:26" ht="96">
      <c r="A105" s="231" t="s">
        <v>305</v>
      </c>
      <c r="B105" s="226" t="s">
        <v>306</v>
      </c>
      <c r="C105" s="202" t="s">
        <v>50</v>
      </c>
      <c r="D105" s="193" t="s">
        <v>77</v>
      </c>
      <c r="E105" s="193" t="s">
        <v>307</v>
      </c>
      <c r="F105" s="214"/>
      <c r="G105" s="215">
        <f>G106</f>
        <v>1</v>
      </c>
      <c r="H105" s="207">
        <f>H106</f>
        <v>1</v>
      </c>
      <c r="I105" s="177">
        <f t="shared" si="2"/>
        <v>1</v>
      </c>
      <c r="J105" s="76"/>
      <c r="K105" s="76"/>
      <c r="L105" s="76"/>
      <c r="M105" s="76"/>
      <c r="N105" s="76"/>
      <c r="O105" s="72"/>
      <c r="P105" s="77"/>
      <c r="Q105" s="77"/>
      <c r="S105" s="51"/>
      <c r="T105" s="51"/>
      <c r="U105" s="51"/>
      <c r="V105" s="51"/>
      <c r="W105" s="51"/>
      <c r="X105" s="51"/>
      <c r="Y105" s="51"/>
      <c r="Z105" s="51"/>
    </row>
    <row r="106" spans="1:26" s="22" customFormat="1" ht="32.25" customHeight="1">
      <c r="A106" s="237" t="s">
        <v>308</v>
      </c>
      <c r="B106" s="244" t="s">
        <v>153</v>
      </c>
      <c r="C106" s="203" t="s">
        <v>50</v>
      </c>
      <c r="D106" s="198" t="s">
        <v>77</v>
      </c>
      <c r="E106" s="198" t="s">
        <v>307</v>
      </c>
      <c r="F106" s="198" t="s">
        <v>138</v>
      </c>
      <c r="G106" s="216">
        <v>1</v>
      </c>
      <c r="H106" s="200">
        <v>1</v>
      </c>
      <c r="I106" s="219">
        <f t="shared" si="2"/>
        <v>1</v>
      </c>
      <c r="J106" s="16"/>
      <c r="K106" s="16"/>
      <c r="L106" s="16"/>
      <c r="M106" s="16"/>
      <c r="N106" s="16"/>
      <c r="O106" s="75"/>
      <c r="P106" s="97"/>
      <c r="Q106" s="97"/>
      <c r="S106" s="53"/>
      <c r="T106" s="53"/>
      <c r="U106" s="53"/>
      <c r="V106" s="53"/>
      <c r="W106" s="53"/>
      <c r="X106" s="53"/>
      <c r="Y106" s="53"/>
      <c r="Z106" s="53"/>
    </row>
    <row r="107" spans="1:26" ht="68.25" customHeight="1">
      <c r="A107" s="231" t="s">
        <v>309</v>
      </c>
      <c r="B107" s="226" t="s">
        <v>310</v>
      </c>
      <c r="C107" s="202" t="s">
        <v>50</v>
      </c>
      <c r="D107" s="193" t="s">
        <v>77</v>
      </c>
      <c r="E107" s="193" t="s">
        <v>311</v>
      </c>
      <c r="F107" s="193"/>
      <c r="G107" s="196">
        <f>G108</f>
        <v>13.2</v>
      </c>
      <c r="H107" s="207">
        <f>H108</f>
        <v>8.1</v>
      </c>
      <c r="I107" s="177">
        <f t="shared" si="2"/>
        <v>0.6136363636363636</v>
      </c>
      <c r="J107" s="78"/>
      <c r="K107" s="78"/>
      <c r="L107" s="78"/>
      <c r="M107" s="78"/>
      <c r="N107" s="78"/>
      <c r="O107" s="72"/>
      <c r="P107" s="77"/>
      <c r="Q107" s="77"/>
      <c r="S107" s="51"/>
      <c r="T107" s="51"/>
      <c r="U107" s="51"/>
      <c r="V107" s="51"/>
      <c r="W107" s="51"/>
      <c r="X107" s="51"/>
      <c r="Y107" s="51"/>
      <c r="Z107" s="51"/>
    </row>
    <row r="108" spans="1:26" s="22" customFormat="1" ht="28.5" customHeight="1">
      <c r="A108" s="237" t="s">
        <v>312</v>
      </c>
      <c r="B108" s="244" t="s">
        <v>153</v>
      </c>
      <c r="C108" s="203" t="s">
        <v>50</v>
      </c>
      <c r="D108" s="217" t="s">
        <v>77</v>
      </c>
      <c r="E108" s="198" t="s">
        <v>311</v>
      </c>
      <c r="F108" s="198" t="s">
        <v>138</v>
      </c>
      <c r="G108" s="213">
        <v>13.2</v>
      </c>
      <c r="H108" s="200">
        <v>8.1</v>
      </c>
      <c r="I108" s="219">
        <f t="shared" si="2"/>
        <v>0.6136363636363636</v>
      </c>
      <c r="J108" s="78"/>
      <c r="K108" s="78"/>
      <c r="L108" s="78"/>
      <c r="M108" s="78"/>
      <c r="N108" s="78"/>
      <c r="O108" s="75"/>
      <c r="P108" s="97"/>
      <c r="Q108" s="97"/>
      <c r="S108" s="53"/>
      <c r="T108" s="53"/>
      <c r="U108" s="53"/>
      <c r="V108" s="53"/>
      <c r="W108" s="53"/>
      <c r="X108" s="53"/>
      <c r="Y108" s="53"/>
      <c r="Z108" s="53"/>
    </row>
    <row r="109" spans="1:26" s="62" customFormat="1" ht="15.75">
      <c r="A109" s="231" t="s">
        <v>313</v>
      </c>
      <c r="B109" s="226" t="s">
        <v>159</v>
      </c>
      <c r="C109" s="202" t="s">
        <v>50</v>
      </c>
      <c r="D109" s="193" t="s">
        <v>78</v>
      </c>
      <c r="E109" s="193"/>
      <c r="F109" s="222"/>
      <c r="G109" s="196">
        <f>G110</f>
        <v>15919.199999999999</v>
      </c>
      <c r="H109" s="207">
        <f>H110</f>
        <v>9014.899999999998</v>
      </c>
      <c r="I109" s="177">
        <f t="shared" si="2"/>
        <v>0.5662910196492285</v>
      </c>
      <c r="J109" s="257"/>
      <c r="K109" s="257"/>
      <c r="L109" s="257"/>
      <c r="M109" s="257"/>
      <c r="N109" s="257"/>
      <c r="O109" s="72"/>
      <c r="P109" s="77"/>
      <c r="Q109" s="77"/>
      <c r="S109" s="70"/>
      <c r="T109" s="70"/>
      <c r="U109" s="70"/>
      <c r="V109" s="70"/>
      <c r="W109" s="70"/>
      <c r="X109" s="70"/>
      <c r="Y109" s="70"/>
      <c r="Z109" s="70"/>
    </row>
    <row r="110" spans="1:26" s="62" customFormat="1" ht="12.75">
      <c r="A110" s="231" t="s">
        <v>314</v>
      </c>
      <c r="B110" s="226" t="s">
        <v>122</v>
      </c>
      <c r="C110" s="202" t="s">
        <v>50</v>
      </c>
      <c r="D110" s="193" t="s">
        <v>79</v>
      </c>
      <c r="E110" s="193"/>
      <c r="F110" s="193"/>
      <c r="G110" s="196">
        <f>G111+G115+G117+G119+G121+G123</f>
        <v>15919.199999999999</v>
      </c>
      <c r="H110" s="196">
        <f>H111+H115+H117+H119+H121+H123</f>
        <v>9014.899999999998</v>
      </c>
      <c r="I110" s="177">
        <f t="shared" si="2"/>
        <v>0.5662910196492285</v>
      </c>
      <c r="J110" s="70"/>
      <c r="K110" s="70"/>
      <c r="L110" s="70"/>
      <c r="M110" s="70"/>
      <c r="N110" s="70"/>
      <c r="O110" s="70"/>
      <c r="P110" s="70"/>
      <c r="Q110" s="70"/>
      <c r="S110" s="70"/>
      <c r="T110" s="70"/>
      <c r="U110" s="70"/>
      <c r="V110" s="70"/>
      <c r="W110" s="70"/>
      <c r="X110" s="70"/>
      <c r="Y110" s="70"/>
      <c r="Z110" s="70"/>
    </row>
    <row r="111" spans="1:26" s="62" customFormat="1" ht="28.5" customHeight="1">
      <c r="A111" s="231" t="s">
        <v>315</v>
      </c>
      <c r="B111" s="239" t="s">
        <v>316</v>
      </c>
      <c r="C111" s="202" t="s">
        <v>50</v>
      </c>
      <c r="D111" s="193" t="s">
        <v>79</v>
      </c>
      <c r="E111" s="193" t="s">
        <v>317</v>
      </c>
      <c r="F111" s="193"/>
      <c r="G111" s="196">
        <f>SUM(G112:G114)</f>
        <v>12418.7</v>
      </c>
      <c r="H111" s="196">
        <f>SUM(H112:H114)</f>
        <v>7819.9</v>
      </c>
      <c r="I111" s="177">
        <f t="shared" si="2"/>
        <v>0.6296874874181677</v>
      </c>
      <c r="O111" s="70"/>
      <c r="P111" s="70"/>
      <c r="Q111" s="70"/>
      <c r="S111" s="70"/>
      <c r="T111" s="70"/>
      <c r="U111" s="70"/>
      <c r="V111" s="70"/>
      <c r="W111" s="70"/>
      <c r="X111" s="70"/>
      <c r="Y111" s="70"/>
      <c r="Z111" s="70"/>
    </row>
    <row r="112" spans="1:26" s="22" customFormat="1" ht="53.25" customHeight="1">
      <c r="A112" s="237" t="s">
        <v>318</v>
      </c>
      <c r="B112" s="256" t="s">
        <v>154</v>
      </c>
      <c r="C112" s="203" t="s">
        <v>50</v>
      </c>
      <c r="D112" s="198" t="s">
        <v>79</v>
      </c>
      <c r="E112" s="198" t="s">
        <v>317</v>
      </c>
      <c r="F112" s="198" t="s">
        <v>131</v>
      </c>
      <c r="G112" s="199">
        <v>10313.2</v>
      </c>
      <c r="H112" s="200">
        <v>6549.4</v>
      </c>
      <c r="I112" s="219">
        <f t="shared" si="2"/>
        <v>0.6350502268936895</v>
      </c>
      <c r="J112" s="53"/>
      <c r="K112" s="53"/>
      <c r="L112" s="53"/>
      <c r="M112" s="53"/>
      <c r="N112" s="53"/>
      <c r="O112" s="53"/>
      <c r="P112" s="79"/>
      <c r="Q112" s="79"/>
      <c r="S112" s="53"/>
      <c r="T112" s="53"/>
      <c r="U112" s="53"/>
      <c r="V112" s="53"/>
      <c r="W112" s="53"/>
      <c r="X112" s="53"/>
      <c r="Y112" s="53"/>
      <c r="Z112" s="53"/>
    </row>
    <row r="113" spans="1:26" s="22" customFormat="1" ht="24">
      <c r="A113" s="237" t="s">
        <v>319</v>
      </c>
      <c r="B113" s="244" t="s">
        <v>153</v>
      </c>
      <c r="C113" s="203" t="s">
        <v>50</v>
      </c>
      <c r="D113" s="198" t="s">
        <v>79</v>
      </c>
      <c r="E113" s="198" t="s">
        <v>317</v>
      </c>
      <c r="F113" s="198" t="s">
        <v>138</v>
      </c>
      <c r="G113" s="199">
        <v>2099.5</v>
      </c>
      <c r="H113" s="200">
        <v>1270</v>
      </c>
      <c r="I113" s="219">
        <f t="shared" si="2"/>
        <v>0.6049059299833294</v>
      </c>
      <c r="J113" s="73"/>
      <c r="K113" s="73"/>
      <c r="L113" s="73"/>
      <c r="M113" s="73"/>
      <c r="N113" s="73"/>
      <c r="O113" s="69"/>
      <c r="P113" s="79"/>
      <c r="Q113" s="79"/>
      <c r="S113" s="53"/>
      <c r="T113" s="53"/>
      <c r="U113" s="53"/>
      <c r="V113" s="53"/>
      <c r="W113" s="53"/>
      <c r="X113" s="53"/>
      <c r="Y113" s="53"/>
      <c r="Z113" s="53"/>
    </row>
    <row r="114" spans="1:26" s="22" customFormat="1" ht="15">
      <c r="A114" s="237" t="s">
        <v>320</v>
      </c>
      <c r="B114" s="244" t="s">
        <v>140</v>
      </c>
      <c r="C114" s="203" t="s">
        <v>50</v>
      </c>
      <c r="D114" s="198" t="s">
        <v>79</v>
      </c>
      <c r="E114" s="198" t="s">
        <v>317</v>
      </c>
      <c r="F114" s="198" t="s">
        <v>141</v>
      </c>
      <c r="G114" s="199">
        <v>6</v>
      </c>
      <c r="H114" s="200">
        <v>0.5</v>
      </c>
      <c r="I114" s="219">
        <f t="shared" si="2"/>
        <v>0.08333333333333333</v>
      </c>
      <c r="J114" s="258"/>
      <c r="K114" s="258"/>
      <c r="L114" s="258"/>
      <c r="M114" s="258"/>
      <c r="N114" s="258"/>
      <c r="O114" s="97"/>
      <c r="P114" s="79"/>
      <c r="Q114" s="79"/>
      <c r="S114" s="53"/>
      <c r="T114" s="53"/>
      <c r="U114" s="53"/>
      <c r="V114" s="53"/>
      <c r="W114" s="53"/>
      <c r="X114" s="53"/>
      <c r="Y114" s="53"/>
      <c r="Z114" s="53"/>
    </row>
    <row r="115" spans="1:26" s="62" customFormat="1" ht="48">
      <c r="A115" s="231" t="s">
        <v>321</v>
      </c>
      <c r="B115" s="226" t="s">
        <v>322</v>
      </c>
      <c r="C115" s="202" t="s">
        <v>50</v>
      </c>
      <c r="D115" s="193" t="s">
        <v>79</v>
      </c>
      <c r="E115" s="193" t="s">
        <v>323</v>
      </c>
      <c r="F115" s="259"/>
      <c r="G115" s="242">
        <f>G116</f>
        <v>2572.8</v>
      </c>
      <c r="H115" s="242">
        <f>H116</f>
        <v>1072.6</v>
      </c>
      <c r="I115" s="177">
        <f t="shared" si="2"/>
        <v>0.41689987562189046</v>
      </c>
      <c r="J115" s="257"/>
      <c r="K115" s="257"/>
      <c r="L115" s="257"/>
      <c r="M115" s="257"/>
      <c r="N115" s="257"/>
      <c r="O115" s="77"/>
      <c r="P115" s="95"/>
      <c r="Q115" s="95"/>
      <c r="S115" s="70"/>
      <c r="T115" s="70"/>
      <c r="U115" s="70"/>
      <c r="V115" s="70"/>
      <c r="W115" s="70"/>
      <c r="X115" s="70"/>
      <c r="Y115" s="70"/>
      <c r="Z115" s="70"/>
    </row>
    <row r="116" spans="1:26" s="22" customFormat="1" ht="24">
      <c r="A116" s="261" t="s">
        <v>321</v>
      </c>
      <c r="B116" s="244" t="s">
        <v>153</v>
      </c>
      <c r="C116" s="203" t="s">
        <v>50</v>
      </c>
      <c r="D116" s="198" t="s">
        <v>79</v>
      </c>
      <c r="E116" s="198" t="s">
        <v>323</v>
      </c>
      <c r="F116" s="220">
        <v>200</v>
      </c>
      <c r="G116" s="220">
        <v>2572.8</v>
      </c>
      <c r="H116" s="200">
        <v>1072.6</v>
      </c>
      <c r="I116" s="219">
        <f t="shared" si="2"/>
        <v>0.41689987562189046</v>
      </c>
      <c r="J116" s="78"/>
      <c r="K116" s="78"/>
      <c r="L116" s="78"/>
      <c r="M116" s="78"/>
      <c r="N116" s="78"/>
      <c r="O116" s="97"/>
      <c r="P116" s="97"/>
      <c r="Q116" s="97"/>
      <c r="S116" s="53"/>
      <c r="T116" s="53"/>
      <c r="U116" s="53"/>
      <c r="V116" s="53"/>
      <c r="W116" s="53"/>
      <c r="X116" s="53"/>
      <c r="Y116" s="53"/>
      <c r="Z116" s="53"/>
    </row>
    <row r="117" spans="1:26" ht="60">
      <c r="A117" s="231" t="s">
        <v>324</v>
      </c>
      <c r="B117" s="226" t="s">
        <v>325</v>
      </c>
      <c r="C117" s="202" t="s">
        <v>50</v>
      </c>
      <c r="D117" s="193" t="s">
        <v>79</v>
      </c>
      <c r="E117" s="193" t="s">
        <v>326</v>
      </c>
      <c r="F117" s="198"/>
      <c r="G117" s="196">
        <f>G118</f>
        <v>145</v>
      </c>
      <c r="H117" s="207">
        <f>H118</f>
        <v>29.3</v>
      </c>
      <c r="I117" s="177">
        <f t="shared" si="2"/>
        <v>0.20206896551724138</v>
      </c>
      <c r="J117" s="78"/>
      <c r="K117" s="78"/>
      <c r="L117" s="78"/>
      <c r="M117" s="78"/>
      <c r="N117" s="78"/>
      <c r="O117" s="77"/>
      <c r="P117" s="77"/>
      <c r="Q117" s="77"/>
      <c r="S117" s="51"/>
      <c r="V117" s="51"/>
      <c r="W117" s="51"/>
      <c r="X117" s="51"/>
      <c r="Y117" s="51"/>
      <c r="Z117" s="51"/>
    </row>
    <row r="118" spans="1:26" s="22" customFormat="1" ht="23.25" customHeight="1">
      <c r="A118" s="261" t="s">
        <v>327</v>
      </c>
      <c r="B118" s="244" t="s">
        <v>153</v>
      </c>
      <c r="C118" s="203" t="s">
        <v>50</v>
      </c>
      <c r="D118" s="198" t="s">
        <v>79</v>
      </c>
      <c r="E118" s="198" t="s">
        <v>326</v>
      </c>
      <c r="F118" s="198" t="s">
        <v>138</v>
      </c>
      <c r="G118" s="199">
        <v>145</v>
      </c>
      <c r="H118" s="200">
        <v>29.3</v>
      </c>
      <c r="I118" s="219">
        <f t="shared" si="2"/>
        <v>0.20206896551724138</v>
      </c>
      <c r="J118" s="80"/>
      <c r="K118" s="80"/>
      <c r="L118" s="80"/>
      <c r="M118" s="80"/>
      <c r="N118" s="80"/>
      <c r="O118" s="53"/>
      <c r="P118" s="97"/>
      <c r="Q118" s="97"/>
      <c r="S118" s="53"/>
      <c r="V118" s="53"/>
      <c r="W118" s="53"/>
      <c r="X118" s="53"/>
      <c r="Y118" s="53"/>
      <c r="Z118" s="53"/>
    </row>
    <row r="119" spans="1:26" s="62" customFormat="1" ht="48">
      <c r="A119" s="231" t="s">
        <v>328</v>
      </c>
      <c r="B119" s="226" t="s">
        <v>329</v>
      </c>
      <c r="C119" s="202" t="s">
        <v>50</v>
      </c>
      <c r="D119" s="193" t="s">
        <v>79</v>
      </c>
      <c r="E119" s="193" t="s">
        <v>330</v>
      </c>
      <c r="F119" s="193"/>
      <c r="G119" s="196">
        <f>G120</f>
        <v>195</v>
      </c>
      <c r="H119" s="207">
        <f>H120</f>
        <v>0</v>
      </c>
      <c r="I119" s="177">
        <f t="shared" si="2"/>
        <v>0</v>
      </c>
      <c r="J119" s="288"/>
      <c r="K119" s="288"/>
      <c r="L119" s="288"/>
      <c r="M119" s="288"/>
      <c r="N119" s="288"/>
      <c r="O119" s="70"/>
      <c r="P119" s="77"/>
      <c r="Q119" s="77"/>
      <c r="V119" s="70"/>
      <c r="W119" s="70"/>
      <c r="X119" s="70"/>
      <c r="Y119" s="70"/>
      <c r="Z119" s="70"/>
    </row>
    <row r="120" spans="1:26" s="22" customFormat="1" ht="24">
      <c r="A120" s="261" t="s">
        <v>331</v>
      </c>
      <c r="B120" s="244" t="s">
        <v>153</v>
      </c>
      <c r="C120" s="203" t="s">
        <v>50</v>
      </c>
      <c r="D120" s="198" t="s">
        <v>79</v>
      </c>
      <c r="E120" s="198" t="s">
        <v>330</v>
      </c>
      <c r="F120" s="198" t="s">
        <v>138</v>
      </c>
      <c r="G120" s="199">
        <v>195</v>
      </c>
      <c r="H120" s="200">
        <v>0</v>
      </c>
      <c r="I120" s="219">
        <f t="shared" si="2"/>
        <v>0</v>
      </c>
      <c r="J120" s="81"/>
      <c r="K120" s="81"/>
      <c r="L120" s="81"/>
      <c r="M120" s="81"/>
      <c r="N120" s="81"/>
      <c r="O120" s="79"/>
      <c r="P120" s="97"/>
      <c r="Q120" s="97"/>
      <c r="V120" s="53"/>
      <c r="W120" s="53"/>
      <c r="X120" s="53"/>
      <c r="Y120" s="53"/>
      <c r="Z120" s="53"/>
    </row>
    <row r="121" spans="1:26" ht="60">
      <c r="A121" s="231" t="s">
        <v>328</v>
      </c>
      <c r="B121" s="226" t="s">
        <v>332</v>
      </c>
      <c r="C121" s="202" t="s">
        <v>50</v>
      </c>
      <c r="D121" s="193" t="s">
        <v>79</v>
      </c>
      <c r="E121" s="193" t="s">
        <v>333</v>
      </c>
      <c r="F121" s="198"/>
      <c r="G121" s="196">
        <f>G122</f>
        <v>513.9</v>
      </c>
      <c r="H121" s="207">
        <f>H122</f>
        <v>89.3</v>
      </c>
      <c r="I121" s="177">
        <f t="shared" si="2"/>
        <v>0.17376921580073945</v>
      </c>
      <c r="J121" s="82"/>
      <c r="K121" s="82"/>
      <c r="L121" s="82"/>
      <c r="M121" s="82"/>
      <c r="N121" s="82"/>
      <c r="O121" s="79"/>
      <c r="P121" s="83"/>
      <c r="Q121" s="83"/>
      <c r="V121" s="51"/>
      <c r="W121" s="51"/>
      <c r="X121" s="51"/>
      <c r="Y121" s="51"/>
      <c r="Z121" s="51"/>
    </row>
    <row r="122" spans="1:26" s="22" customFormat="1" ht="26.25" customHeight="1">
      <c r="A122" s="261" t="s">
        <v>331</v>
      </c>
      <c r="B122" s="244" t="s">
        <v>153</v>
      </c>
      <c r="C122" s="203" t="s">
        <v>50</v>
      </c>
      <c r="D122" s="198" t="s">
        <v>79</v>
      </c>
      <c r="E122" s="198" t="s">
        <v>333</v>
      </c>
      <c r="F122" s="198" t="s">
        <v>138</v>
      </c>
      <c r="G122" s="199">
        <v>513.9</v>
      </c>
      <c r="H122" s="200">
        <v>89.3</v>
      </c>
      <c r="I122" s="219">
        <f t="shared" si="2"/>
        <v>0.17376921580073945</v>
      </c>
      <c r="J122" s="262"/>
      <c r="K122" s="262"/>
      <c r="L122" s="262"/>
      <c r="M122" s="262"/>
      <c r="N122" s="262"/>
      <c r="O122" s="79"/>
      <c r="P122" s="96"/>
      <c r="Q122" s="96"/>
      <c r="V122" s="53"/>
      <c r="W122" s="53"/>
      <c r="X122" s="53"/>
      <c r="Y122" s="53"/>
      <c r="Z122" s="53"/>
    </row>
    <row r="123" spans="1:26" s="62" customFormat="1" ht="115.5" customHeight="1">
      <c r="A123" s="231" t="s">
        <v>334</v>
      </c>
      <c r="B123" s="226" t="s">
        <v>335</v>
      </c>
      <c r="C123" s="202" t="s">
        <v>50</v>
      </c>
      <c r="D123" s="193" t="s">
        <v>79</v>
      </c>
      <c r="E123" s="193" t="s">
        <v>336</v>
      </c>
      <c r="F123" s="193"/>
      <c r="G123" s="196">
        <f>G124</f>
        <v>73.8</v>
      </c>
      <c r="H123" s="207">
        <f>H124</f>
        <v>3.8</v>
      </c>
      <c r="I123" s="177">
        <f t="shared" si="2"/>
        <v>0.051490514905149054</v>
      </c>
      <c r="J123" s="263"/>
      <c r="K123" s="263"/>
      <c r="L123" s="263"/>
      <c r="M123" s="263"/>
      <c r="N123" s="263"/>
      <c r="O123" s="95"/>
      <c r="P123" s="83"/>
      <c r="Q123" s="83"/>
      <c r="V123" s="70"/>
      <c r="W123" s="70"/>
      <c r="X123" s="70"/>
      <c r="Y123" s="70"/>
      <c r="Z123" s="70"/>
    </row>
    <row r="124" spans="1:26" s="22" customFormat="1" ht="24">
      <c r="A124" s="261" t="s">
        <v>337</v>
      </c>
      <c r="B124" s="244" t="s">
        <v>153</v>
      </c>
      <c r="C124" s="203" t="s">
        <v>50</v>
      </c>
      <c r="D124" s="198" t="s">
        <v>79</v>
      </c>
      <c r="E124" s="198" t="s">
        <v>336</v>
      </c>
      <c r="F124" s="198" t="s">
        <v>138</v>
      </c>
      <c r="G124" s="199">
        <v>73.8</v>
      </c>
      <c r="H124" s="199">
        <v>3.8</v>
      </c>
      <c r="I124" s="219">
        <f t="shared" si="2"/>
        <v>0.051490514905149054</v>
      </c>
      <c r="J124" s="262"/>
      <c r="K124" s="262"/>
      <c r="L124" s="262"/>
      <c r="M124" s="262"/>
      <c r="N124" s="262"/>
      <c r="O124" s="97"/>
      <c r="P124" s="96"/>
      <c r="Q124" s="96"/>
      <c r="V124" s="53"/>
      <c r="W124" s="53"/>
      <c r="X124" s="53"/>
      <c r="Y124" s="53"/>
      <c r="Z124" s="53"/>
    </row>
    <row r="125" spans="1:26" s="62" customFormat="1" ht="15.75">
      <c r="A125" s="231" t="s">
        <v>338</v>
      </c>
      <c r="B125" s="226" t="s">
        <v>123</v>
      </c>
      <c r="C125" s="202" t="s">
        <v>50</v>
      </c>
      <c r="D125" s="193" t="s">
        <v>80</v>
      </c>
      <c r="E125" s="193"/>
      <c r="F125" s="193"/>
      <c r="G125" s="196">
        <v>4372.900000000001</v>
      </c>
      <c r="H125" s="266">
        <f>H126+H129+H132</f>
        <v>2974.3</v>
      </c>
      <c r="I125" s="177">
        <f t="shared" si="2"/>
        <v>0.680166479910357</v>
      </c>
      <c r="J125" s="263"/>
      <c r="K125" s="263"/>
      <c r="L125" s="263"/>
      <c r="M125" s="263"/>
      <c r="N125" s="263"/>
      <c r="O125" s="77"/>
      <c r="P125" s="271"/>
      <c r="Q125" s="271"/>
      <c r="V125" s="70"/>
      <c r="W125" s="70"/>
      <c r="X125" s="70"/>
      <c r="Y125" s="70"/>
      <c r="Z125" s="70"/>
    </row>
    <row r="126" spans="1:26" s="62" customFormat="1" ht="15.75">
      <c r="A126" s="231" t="s">
        <v>339</v>
      </c>
      <c r="B126" s="226" t="s">
        <v>340</v>
      </c>
      <c r="C126" s="202" t="s">
        <v>50</v>
      </c>
      <c r="D126" s="193" t="s">
        <v>341</v>
      </c>
      <c r="E126" s="193"/>
      <c r="F126" s="222"/>
      <c r="G126" s="196">
        <v>303.2</v>
      </c>
      <c r="H126" s="266">
        <f>H127</f>
        <v>227.4</v>
      </c>
      <c r="I126" s="177">
        <f t="shared" si="2"/>
        <v>0.75</v>
      </c>
      <c r="J126" s="263"/>
      <c r="K126" s="263"/>
      <c r="L126" s="263"/>
      <c r="M126" s="263"/>
      <c r="N126" s="263"/>
      <c r="O126" s="77"/>
      <c r="P126" s="86"/>
      <c r="Q126" s="271"/>
      <c r="V126" s="70"/>
      <c r="W126" s="70"/>
      <c r="X126" s="70"/>
      <c r="Y126" s="70"/>
      <c r="Z126" s="70"/>
    </row>
    <row r="127" spans="1:26" s="62" customFormat="1" ht="24">
      <c r="A127" s="231" t="s">
        <v>342</v>
      </c>
      <c r="B127" s="226" t="s">
        <v>343</v>
      </c>
      <c r="C127" s="202" t="s">
        <v>50</v>
      </c>
      <c r="D127" s="193" t="s">
        <v>341</v>
      </c>
      <c r="E127" s="193" t="s">
        <v>344</v>
      </c>
      <c r="F127" s="222"/>
      <c r="G127" s="196">
        <v>303.2</v>
      </c>
      <c r="H127" s="266">
        <f>H128</f>
        <v>227.4</v>
      </c>
      <c r="I127" s="177">
        <f t="shared" si="2"/>
        <v>0.75</v>
      </c>
      <c r="J127" s="263"/>
      <c r="K127" s="263"/>
      <c r="L127" s="263"/>
      <c r="M127" s="263"/>
      <c r="N127" s="263"/>
      <c r="O127" s="77"/>
      <c r="P127" s="70"/>
      <c r="Q127" s="70"/>
      <c r="V127" s="70"/>
      <c r="W127" s="70"/>
      <c r="X127" s="70"/>
      <c r="Y127" s="70"/>
      <c r="Z127" s="70"/>
    </row>
    <row r="128" spans="1:26" s="22" customFormat="1" ht="15">
      <c r="A128" s="237" t="s">
        <v>345</v>
      </c>
      <c r="B128" s="244" t="s">
        <v>149</v>
      </c>
      <c r="C128" s="203" t="s">
        <v>50</v>
      </c>
      <c r="D128" s="198" t="s">
        <v>341</v>
      </c>
      <c r="E128" s="198" t="s">
        <v>344</v>
      </c>
      <c r="F128" s="218" t="s">
        <v>7</v>
      </c>
      <c r="G128" s="199">
        <v>303.2</v>
      </c>
      <c r="H128" s="264">
        <v>227.4</v>
      </c>
      <c r="I128" s="219">
        <f t="shared" si="2"/>
        <v>0.75</v>
      </c>
      <c r="J128" s="84"/>
      <c r="K128" s="84"/>
      <c r="L128" s="84"/>
      <c r="M128" s="84"/>
      <c r="N128" s="84"/>
      <c r="O128" s="97"/>
      <c r="P128" s="79"/>
      <c r="Q128" s="79"/>
      <c r="V128" s="53"/>
      <c r="W128" s="53"/>
      <c r="X128" s="53"/>
      <c r="Y128" s="53"/>
      <c r="Z128" s="53"/>
    </row>
    <row r="129" spans="1:26" s="62" customFormat="1" ht="15.75">
      <c r="A129" s="274" t="s">
        <v>346</v>
      </c>
      <c r="B129" s="226" t="s">
        <v>146</v>
      </c>
      <c r="C129" s="202" t="s">
        <v>50</v>
      </c>
      <c r="D129" s="193" t="s">
        <v>81</v>
      </c>
      <c r="E129" s="193"/>
      <c r="F129" s="193"/>
      <c r="G129" s="196">
        <v>2343.3</v>
      </c>
      <c r="H129" s="266">
        <f>H130</f>
        <v>1757.4</v>
      </c>
      <c r="I129" s="177">
        <f t="shared" si="2"/>
        <v>0.7499679938548202</v>
      </c>
      <c r="J129" s="82"/>
      <c r="K129" s="82"/>
      <c r="L129" s="82"/>
      <c r="M129" s="82"/>
      <c r="N129" s="82"/>
      <c r="O129" s="77"/>
      <c r="P129" s="95"/>
      <c r="Q129" s="95"/>
      <c r="V129" s="70"/>
      <c r="W129" s="70"/>
      <c r="X129" s="70"/>
      <c r="Y129" s="70"/>
      <c r="Z129" s="70"/>
    </row>
    <row r="130" spans="1:26" s="62" customFormat="1" ht="27" customHeight="1">
      <c r="A130" s="260" t="s">
        <v>347</v>
      </c>
      <c r="B130" s="226" t="s">
        <v>348</v>
      </c>
      <c r="C130" s="202" t="s">
        <v>50</v>
      </c>
      <c r="D130" s="193" t="s">
        <v>81</v>
      </c>
      <c r="E130" s="193" t="s">
        <v>349</v>
      </c>
      <c r="F130" s="193"/>
      <c r="G130" s="196">
        <v>2343.3</v>
      </c>
      <c r="H130" s="266">
        <f>H131</f>
        <v>1757.4</v>
      </c>
      <c r="I130" s="177">
        <f t="shared" si="2"/>
        <v>0.7499679938548202</v>
      </c>
      <c r="J130" s="82"/>
      <c r="K130" s="82"/>
      <c r="L130" s="82"/>
      <c r="M130" s="82"/>
      <c r="N130" s="82"/>
      <c r="O130" s="83"/>
      <c r="P130" s="95"/>
      <c r="Q130" s="95"/>
      <c r="V130" s="70"/>
      <c r="W130" s="70"/>
      <c r="X130" s="70"/>
      <c r="Y130" s="70"/>
      <c r="Z130" s="70"/>
    </row>
    <row r="131" spans="1:26" s="22" customFormat="1" ht="15">
      <c r="A131" s="261" t="s">
        <v>350</v>
      </c>
      <c r="B131" s="244" t="s">
        <v>149</v>
      </c>
      <c r="C131" s="203" t="s">
        <v>50</v>
      </c>
      <c r="D131" s="198" t="s">
        <v>81</v>
      </c>
      <c r="E131" s="198" t="s">
        <v>349</v>
      </c>
      <c r="F131" s="198" t="s">
        <v>7</v>
      </c>
      <c r="G131" s="199">
        <v>2343.3</v>
      </c>
      <c r="H131" s="264">
        <v>1757.4</v>
      </c>
      <c r="I131" s="219">
        <f t="shared" si="2"/>
        <v>0.7499679938548202</v>
      </c>
      <c r="J131" s="84"/>
      <c r="K131" s="84"/>
      <c r="L131" s="84"/>
      <c r="M131" s="84"/>
      <c r="N131" s="84"/>
      <c r="O131" s="96"/>
      <c r="P131" s="79"/>
      <c r="Q131" s="79"/>
      <c r="V131" s="53"/>
      <c r="W131" s="53"/>
      <c r="X131" s="53"/>
      <c r="Y131" s="53"/>
      <c r="Z131" s="53"/>
    </row>
    <row r="132" spans="1:26" s="62" customFormat="1" ht="15.75">
      <c r="A132" s="274" t="s">
        <v>351</v>
      </c>
      <c r="B132" s="226" t="s">
        <v>82</v>
      </c>
      <c r="C132" s="202" t="s">
        <v>50</v>
      </c>
      <c r="D132" s="193" t="s">
        <v>83</v>
      </c>
      <c r="E132" s="193"/>
      <c r="F132" s="193"/>
      <c r="G132" s="196">
        <v>1726.4</v>
      </c>
      <c r="H132" s="266">
        <f>H133+H135+H137</f>
        <v>989.4999999999999</v>
      </c>
      <c r="I132" s="219">
        <f t="shared" si="2"/>
        <v>0.573158016682113</v>
      </c>
      <c r="J132" s="82"/>
      <c r="K132" s="82"/>
      <c r="L132" s="82"/>
      <c r="M132" s="82"/>
      <c r="N132" s="82"/>
      <c r="O132" s="83"/>
      <c r="P132" s="95"/>
      <c r="Q132" s="95"/>
      <c r="V132" s="70"/>
      <c r="W132" s="70"/>
      <c r="X132" s="70"/>
      <c r="Y132" s="70"/>
      <c r="Z132" s="70"/>
    </row>
    <row r="133" spans="1:26" s="62" customFormat="1" ht="48">
      <c r="A133" s="260" t="s">
        <v>352</v>
      </c>
      <c r="B133" s="226" t="s">
        <v>100</v>
      </c>
      <c r="C133" s="202" t="s">
        <v>50</v>
      </c>
      <c r="D133" s="193" t="s">
        <v>83</v>
      </c>
      <c r="E133" s="193" t="s">
        <v>353</v>
      </c>
      <c r="F133" s="208"/>
      <c r="G133" s="196">
        <v>1081.4</v>
      </c>
      <c r="H133" s="266">
        <f>H134</f>
        <v>682.3</v>
      </c>
      <c r="I133" s="177">
        <f t="shared" si="2"/>
        <v>0.6309413722951728</v>
      </c>
      <c r="J133" s="82"/>
      <c r="K133" s="82"/>
      <c r="L133" s="82"/>
      <c r="M133" s="82"/>
      <c r="N133" s="82"/>
      <c r="O133" s="83"/>
      <c r="P133" s="95"/>
      <c r="Q133" s="95"/>
      <c r="V133" s="70"/>
      <c r="W133" s="70"/>
      <c r="X133" s="70"/>
      <c r="Y133" s="70"/>
      <c r="Z133" s="70"/>
    </row>
    <row r="134" spans="1:26" s="22" customFormat="1" ht="12.75">
      <c r="A134" s="261" t="s">
        <v>354</v>
      </c>
      <c r="B134" s="244" t="s">
        <v>149</v>
      </c>
      <c r="C134" s="203" t="s">
        <v>50</v>
      </c>
      <c r="D134" s="198" t="s">
        <v>83</v>
      </c>
      <c r="E134" s="198" t="s">
        <v>353</v>
      </c>
      <c r="F134" s="209">
        <v>300</v>
      </c>
      <c r="G134" s="199">
        <v>1081.4</v>
      </c>
      <c r="H134" s="264">
        <v>682.3</v>
      </c>
      <c r="I134" s="219">
        <f t="shared" si="2"/>
        <v>0.6309413722951728</v>
      </c>
      <c r="J134" s="84"/>
      <c r="K134" s="84"/>
      <c r="L134" s="84"/>
      <c r="M134" s="84"/>
      <c r="N134" s="84"/>
      <c r="O134" s="85"/>
      <c r="P134" s="79"/>
      <c r="Q134" s="79"/>
      <c r="V134" s="53"/>
      <c r="W134" s="53"/>
      <c r="X134" s="53"/>
      <c r="Y134" s="53"/>
      <c r="Z134" s="53"/>
    </row>
    <row r="135" spans="1:26" s="62" customFormat="1" ht="48">
      <c r="A135" s="260" t="s">
        <v>355</v>
      </c>
      <c r="B135" s="226" t="s">
        <v>101</v>
      </c>
      <c r="C135" s="202" t="s">
        <v>50</v>
      </c>
      <c r="D135" s="193" t="s">
        <v>83</v>
      </c>
      <c r="E135" s="193" t="s">
        <v>356</v>
      </c>
      <c r="F135" s="259"/>
      <c r="G135" s="194">
        <v>644.4</v>
      </c>
      <c r="H135" s="266">
        <f>H136</f>
        <v>306.8</v>
      </c>
      <c r="I135" s="177">
        <f t="shared" si="2"/>
        <v>0.47610180012414655</v>
      </c>
      <c r="J135" s="263"/>
      <c r="K135" s="263"/>
      <c r="L135" s="263"/>
      <c r="M135" s="263"/>
      <c r="N135" s="263"/>
      <c r="O135" s="271"/>
      <c r="P135" s="95"/>
      <c r="Q135" s="95"/>
      <c r="V135" s="70"/>
      <c r="W135" s="70"/>
      <c r="X135" s="70"/>
      <c r="Y135" s="70"/>
      <c r="Z135" s="70"/>
    </row>
    <row r="136" spans="1:26" s="22" customFormat="1" ht="12.75">
      <c r="A136" s="261" t="s">
        <v>357</v>
      </c>
      <c r="B136" s="244" t="s">
        <v>149</v>
      </c>
      <c r="C136" s="203" t="s">
        <v>50</v>
      </c>
      <c r="D136" s="198" t="s">
        <v>83</v>
      </c>
      <c r="E136" s="198" t="s">
        <v>356</v>
      </c>
      <c r="F136" s="220">
        <v>300</v>
      </c>
      <c r="G136" s="221">
        <v>644.4</v>
      </c>
      <c r="H136" s="264">
        <v>306.8</v>
      </c>
      <c r="I136" s="219">
        <f t="shared" si="2"/>
        <v>0.47610180012414655</v>
      </c>
      <c r="J136" s="84"/>
      <c r="K136" s="84"/>
      <c r="L136" s="84"/>
      <c r="M136" s="84"/>
      <c r="N136" s="84"/>
      <c r="O136" s="79"/>
      <c r="P136" s="79"/>
      <c r="Q136" s="79"/>
      <c r="V136" s="53"/>
      <c r="W136" s="53"/>
      <c r="X136" s="53"/>
      <c r="Y136" s="53"/>
      <c r="Z136" s="53"/>
    </row>
    <row r="137" spans="1:26" s="62" customFormat="1" ht="24">
      <c r="A137" s="260" t="s">
        <v>358</v>
      </c>
      <c r="B137" s="226" t="s">
        <v>359</v>
      </c>
      <c r="C137" s="202" t="s">
        <v>50</v>
      </c>
      <c r="D137" s="193" t="s">
        <v>83</v>
      </c>
      <c r="E137" s="240" t="s">
        <v>192</v>
      </c>
      <c r="F137" s="259"/>
      <c r="G137" s="194">
        <v>0.6</v>
      </c>
      <c r="H137" s="266">
        <f>H138</f>
        <v>0.4</v>
      </c>
      <c r="I137" s="177">
        <f t="shared" si="2"/>
        <v>0.6666666666666667</v>
      </c>
      <c r="J137" s="82"/>
      <c r="K137" s="82"/>
      <c r="L137" s="82"/>
      <c r="M137" s="82"/>
      <c r="N137" s="82"/>
      <c r="O137" s="95"/>
      <c r="P137" s="95"/>
      <c r="Q137" s="95"/>
      <c r="V137" s="70"/>
      <c r="W137" s="70"/>
      <c r="X137" s="70"/>
      <c r="Y137" s="70"/>
      <c r="Z137" s="70"/>
    </row>
    <row r="138" spans="1:26" s="22" customFormat="1" ht="48">
      <c r="A138" s="261" t="s">
        <v>360</v>
      </c>
      <c r="B138" s="244" t="s">
        <v>154</v>
      </c>
      <c r="C138" s="203" t="s">
        <v>50</v>
      </c>
      <c r="D138" s="198" t="s">
        <v>83</v>
      </c>
      <c r="E138" s="269" t="s">
        <v>192</v>
      </c>
      <c r="F138" s="220">
        <v>100</v>
      </c>
      <c r="G138" s="221">
        <v>0.6</v>
      </c>
      <c r="H138" s="264">
        <v>0.4</v>
      </c>
      <c r="I138" s="219">
        <f t="shared" si="2"/>
        <v>0.6666666666666667</v>
      </c>
      <c r="J138" s="270"/>
      <c r="K138" s="270"/>
      <c r="L138" s="270"/>
      <c r="M138" s="270"/>
      <c r="N138" s="270"/>
      <c r="O138" s="79"/>
      <c r="P138" s="79"/>
      <c r="Q138" s="79"/>
      <c r="V138" s="53"/>
      <c r="W138" s="53"/>
      <c r="X138" s="53"/>
      <c r="Y138" s="53"/>
      <c r="Z138" s="53"/>
    </row>
    <row r="139" spans="1:26" s="62" customFormat="1" ht="12.75">
      <c r="A139" s="231" t="s">
        <v>361</v>
      </c>
      <c r="B139" s="226" t="s">
        <v>84</v>
      </c>
      <c r="C139" s="202" t="s">
        <v>50</v>
      </c>
      <c r="D139" s="193" t="s">
        <v>85</v>
      </c>
      <c r="E139" s="193"/>
      <c r="F139" s="193"/>
      <c r="G139" s="196">
        <f aca="true" t="shared" si="3" ref="G139:H141">G140</f>
        <v>317.6</v>
      </c>
      <c r="H139" s="267">
        <f t="shared" si="3"/>
        <v>134.5</v>
      </c>
      <c r="I139" s="177">
        <f t="shared" si="2"/>
        <v>0.4234886649874055</v>
      </c>
      <c r="J139" s="268"/>
      <c r="K139" s="268"/>
      <c r="L139" s="268"/>
      <c r="M139" s="268"/>
      <c r="N139" s="268"/>
      <c r="O139" s="95"/>
      <c r="P139" s="95"/>
      <c r="Q139" s="95"/>
      <c r="V139" s="70"/>
      <c r="W139" s="70"/>
      <c r="X139" s="70"/>
      <c r="Y139" s="70"/>
      <c r="Z139" s="70"/>
    </row>
    <row r="140" spans="1:26" s="62" customFormat="1" ht="12.75">
      <c r="A140" s="274" t="s">
        <v>362</v>
      </c>
      <c r="B140" s="226" t="s">
        <v>86</v>
      </c>
      <c r="C140" s="202" t="s">
        <v>50</v>
      </c>
      <c r="D140" s="193" t="s">
        <v>87</v>
      </c>
      <c r="E140" s="193"/>
      <c r="F140" s="193"/>
      <c r="G140" s="196">
        <f t="shared" si="3"/>
        <v>317.6</v>
      </c>
      <c r="H140" s="267">
        <f t="shared" si="3"/>
        <v>134.5</v>
      </c>
      <c r="I140" s="177">
        <f aca="true" t="shared" si="4" ref="I140:I147">H140/G140</f>
        <v>0.4234886649874055</v>
      </c>
      <c r="J140" s="268"/>
      <c r="K140" s="268"/>
      <c r="L140" s="268"/>
      <c r="M140" s="268"/>
      <c r="N140" s="268"/>
      <c r="O140" s="95"/>
      <c r="P140" s="95"/>
      <c r="Q140" s="95"/>
      <c r="V140" s="70"/>
      <c r="W140" s="70"/>
      <c r="X140" s="70"/>
      <c r="Y140" s="70"/>
      <c r="Z140" s="70"/>
    </row>
    <row r="141" spans="1:26" s="62" customFormat="1" ht="90" customHeight="1">
      <c r="A141" s="260" t="s">
        <v>363</v>
      </c>
      <c r="B141" s="226" t="s">
        <v>364</v>
      </c>
      <c r="C141" s="202" t="s">
        <v>50</v>
      </c>
      <c r="D141" s="193" t="s">
        <v>87</v>
      </c>
      <c r="E141" s="193" t="s">
        <v>365</v>
      </c>
      <c r="F141" s="193"/>
      <c r="G141" s="196">
        <f t="shared" si="3"/>
        <v>317.6</v>
      </c>
      <c r="H141" s="267">
        <f t="shared" si="3"/>
        <v>134.5</v>
      </c>
      <c r="I141" s="177">
        <f t="shared" si="4"/>
        <v>0.4234886649874055</v>
      </c>
      <c r="J141" s="63"/>
      <c r="K141" s="63"/>
      <c r="L141" s="63"/>
      <c r="M141" s="63"/>
      <c r="N141" s="63"/>
      <c r="O141" s="95"/>
      <c r="P141" s="95"/>
      <c r="Q141" s="95"/>
      <c r="V141" s="70"/>
      <c r="W141" s="70"/>
      <c r="X141" s="70"/>
      <c r="Y141" s="70"/>
      <c r="Z141" s="70"/>
    </row>
    <row r="142" spans="1:26" s="22" customFormat="1" ht="29.25" customHeight="1">
      <c r="A142" s="261" t="s">
        <v>366</v>
      </c>
      <c r="B142" s="244" t="s">
        <v>153</v>
      </c>
      <c r="C142" s="203" t="s">
        <v>50</v>
      </c>
      <c r="D142" s="198" t="s">
        <v>87</v>
      </c>
      <c r="E142" s="198" t="s">
        <v>365</v>
      </c>
      <c r="F142" s="198" t="s">
        <v>138</v>
      </c>
      <c r="G142" s="199">
        <v>317.6</v>
      </c>
      <c r="H142" s="265">
        <v>134.5</v>
      </c>
      <c r="I142" s="219">
        <f t="shared" si="4"/>
        <v>0.4234886649874055</v>
      </c>
      <c r="J142" s="47"/>
      <c r="K142" s="47"/>
      <c r="L142" s="47"/>
      <c r="M142" s="47"/>
      <c r="N142" s="47"/>
      <c r="O142" s="79"/>
      <c r="P142" s="79"/>
      <c r="Q142" s="79"/>
      <c r="V142" s="53"/>
      <c r="W142" s="53"/>
      <c r="X142" s="53"/>
      <c r="Y142" s="53"/>
      <c r="Z142" s="53"/>
    </row>
    <row r="143" spans="1:26" s="62" customFormat="1" ht="12.75">
      <c r="A143" s="231" t="s">
        <v>367</v>
      </c>
      <c r="B143" s="226" t="s">
        <v>105</v>
      </c>
      <c r="C143" s="202" t="s">
        <v>50</v>
      </c>
      <c r="D143" s="193" t="s">
        <v>106</v>
      </c>
      <c r="E143" s="222"/>
      <c r="F143" s="259"/>
      <c r="G143" s="196">
        <f aca="true" t="shared" si="5" ref="G143:H145">G144</f>
        <v>1352.7</v>
      </c>
      <c r="H143" s="267">
        <f t="shared" si="5"/>
        <v>868.9</v>
      </c>
      <c r="I143" s="177">
        <f t="shared" si="4"/>
        <v>0.6423449397501293</v>
      </c>
      <c r="J143" s="63"/>
      <c r="K143" s="63"/>
      <c r="L143" s="63"/>
      <c r="M143" s="63"/>
      <c r="N143" s="63"/>
      <c r="O143" s="95"/>
      <c r="P143" s="95"/>
      <c r="Q143" s="95"/>
      <c r="V143" s="70"/>
      <c r="W143" s="70"/>
      <c r="X143" s="70"/>
      <c r="Y143" s="70"/>
      <c r="Z143" s="70"/>
    </row>
    <row r="144" spans="1:26" s="62" customFormat="1" ht="12.75">
      <c r="A144" s="274" t="s">
        <v>368</v>
      </c>
      <c r="B144" s="226" t="s">
        <v>107</v>
      </c>
      <c r="C144" s="202" t="s">
        <v>50</v>
      </c>
      <c r="D144" s="193" t="s">
        <v>108</v>
      </c>
      <c r="E144" s="222"/>
      <c r="F144" s="259"/>
      <c r="G144" s="196">
        <f t="shared" si="5"/>
        <v>1352.7</v>
      </c>
      <c r="H144" s="267">
        <f t="shared" si="5"/>
        <v>868.9</v>
      </c>
      <c r="I144" s="177">
        <f t="shared" si="4"/>
        <v>0.6423449397501293</v>
      </c>
      <c r="J144" s="63"/>
      <c r="K144" s="63"/>
      <c r="L144" s="63"/>
      <c r="M144" s="63"/>
      <c r="N144" s="63"/>
      <c r="O144" s="95"/>
      <c r="P144" s="95"/>
      <c r="Q144" s="95"/>
      <c r="V144" s="70"/>
      <c r="W144" s="70"/>
      <c r="X144" s="70"/>
      <c r="Y144" s="70"/>
      <c r="Z144" s="70"/>
    </row>
    <row r="145" spans="1:26" s="62" customFormat="1" ht="48">
      <c r="A145" s="260" t="s">
        <v>369</v>
      </c>
      <c r="B145" s="241" t="s">
        <v>370</v>
      </c>
      <c r="C145" s="202" t="s">
        <v>50</v>
      </c>
      <c r="D145" s="193" t="s">
        <v>108</v>
      </c>
      <c r="E145" s="193" t="s">
        <v>371</v>
      </c>
      <c r="F145" s="259"/>
      <c r="G145" s="196">
        <f t="shared" si="5"/>
        <v>1352.7</v>
      </c>
      <c r="H145" s="267">
        <f t="shared" si="5"/>
        <v>868.9</v>
      </c>
      <c r="I145" s="177">
        <f t="shared" si="4"/>
        <v>0.6423449397501293</v>
      </c>
      <c r="J145" s="63"/>
      <c r="K145" s="63"/>
      <c r="L145" s="63"/>
      <c r="M145" s="63"/>
      <c r="N145" s="63"/>
      <c r="O145" s="95"/>
      <c r="P145" s="95"/>
      <c r="Q145" s="95"/>
      <c r="V145" s="70"/>
      <c r="W145" s="70"/>
      <c r="X145" s="70"/>
      <c r="Y145" s="70"/>
      <c r="Z145" s="70"/>
    </row>
    <row r="146" spans="1:26" s="22" customFormat="1" ht="24">
      <c r="A146" s="261" t="s">
        <v>372</v>
      </c>
      <c r="B146" s="244" t="s">
        <v>153</v>
      </c>
      <c r="C146" s="203" t="s">
        <v>50</v>
      </c>
      <c r="D146" s="198" t="s">
        <v>108</v>
      </c>
      <c r="E146" s="198" t="s">
        <v>371</v>
      </c>
      <c r="F146" s="220">
        <v>200</v>
      </c>
      <c r="G146" s="199">
        <v>1352.7</v>
      </c>
      <c r="H146" s="265">
        <v>868.9</v>
      </c>
      <c r="I146" s="219">
        <f t="shared" si="4"/>
        <v>0.6423449397501293</v>
      </c>
      <c r="J146" s="47"/>
      <c r="K146" s="47"/>
      <c r="L146" s="47"/>
      <c r="M146" s="47"/>
      <c r="N146" s="47"/>
      <c r="O146" s="79"/>
      <c r="P146" s="79"/>
      <c r="Q146" s="79"/>
      <c r="V146" s="53"/>
      <c r="W146" s="53"/>
      <c r="X146" s="53"/>
      <c r="Y146" s="53"/>
      <c r="Z146" s="53"/>
    </row>
    <row r="147" spans="1:26" s="62" customFormat="1" ht="12.75">
      <c r="A147" s="278"/>
      <c r="B147" s="279" t="s">
        <v>373</v>
      </c>
      <c r="C147" s="280"/>
      <c r="D147" s="281"/>
      <c r="E147" s="282"/>
      <c r="F147" s="282"/>
      <c r="G147" s="283">
        <f>G143+G139+G125+G109+G93+G89+G63+G56+G52+G33+G16</f>
        <v>53008.00000000001</v>
      </c>
      <c r="H147" s="283">
        <f>H32+H16</f>
        <v>30057.600000000002</v>
      </c>
      <c r="I147" s="177">
        <f t="shared" si="4"/>
        <v>0.567038937518865</v>
      </c>
      <c r="J147" s="63"/>
      <c r="K147" s="63"/>
      <c r="L147" s="63"/>
      <c r="M147" s="63"/>
      <c r="N147" s="63"/>
      <c r="O147" s="95"/>
      <c r="P147" s="95"/>
      <c r="Q147" s="95"/>
      <c r="V147" s="70"/>
      <c r="W147" s="70"/>
      <c r="X147" s="70"/>
      <c r="Y147" s="70"/>
      <c r="Z147" s="70"/>
    </row>
    <row r="148" spans="1:26" ht="12.75">
      <c r="A148" s="275"/>
      <c r="B148" s="223"/>
      <c r="C148" s="185"/>
      <c r="D148" s="185"/>
      <c r="E148" s="185"/>
      <c r="F148" s="185"/>
      <c r="G148" s="185"/>
      <c r="H148" s="185"/>
      <c r="I148" s="185"/>
      <c r="J148" s="64"/>
      <c r="K148" s="64"/>
      <c r="L148" s="64"/>
      <c r="M148" s="64"/>
      <c r="N148" s="64"/>
      <c r="O148" s="65"/>
      <c r="P148" s="65"/>
      <c r="Q148" s="65"/>
      <c r="V148" s="51"/>
      <c r="W148" s="51"/>
      <c r="X148" s="51"/>
      <c r="Y148" s="51"/>
      <c r="Z148" s="51"/>
    </row>
    <row r="149" spans="1:26" ht="12.75">
      <c r="A149" s="275"/>
      <c r="B149" s="223"/>
      <c r="C149" s="185"/>
      <c r="D149" s="185"/>
      <c r="E149" s="185"/>
      <c r="F149" s="185"/>
      <c r="G149" s="185"/>
      <c r="H149" s="185"/>
      <c r="I149" s="185"/>
      <c r="J149" s="64"/>
      <c r="K149" s="64"/>
      <c r="L149" s="64"/>
      <c r="M149" s="64"/>
      <c r="N149" s="64"/>
      <c r="O149" s="65"/>
      <c r="P149" s="65"/>
      <c r="Q149" s="65"/>
      <c r="V149" s="51"/>
      <c r="W149" s="51"/>
      <c r="X149" s="51"/>
      <c r="Y149" s="51"/>
      <c r="Z149" s="51"/>
    </row>
    <row r="150" spans="1:26" ht="12.75">
      <c r="A150" s="275"/>
      <c r="B150" s="223"/>
      <c r="C150" s="185"/>
      <c r="D150" s="185"/>
      <c r="E150" s="185"/>
      <c r="F150" s="185"/>
      <c r="G150" s="185"/>
      <c r="H150" s="185"/>
      <c r="I150" s="185"/>
      <c r="J150" s="64"/>
      <c r="K150" s="64"/>
      <c r="L150" s="64"/>
      <c r="M150" s="64"/>
      <c r="N150" s="64"/>
      <c r="O150" s="65"/>
      <c r="P150" s="65"/>
      <c r="Q150" s="65"/>
      <c r="V150" s="51"/>
      <c r="W150" s="51"/>
      <c r="X150" s="51"/>
      <c r="Y150" s="51"/>
      <c r="Z150" s="51"/>
    </row>
    <row r="151" spans="1:26" ht="12.75">
      <c r="A151" s="275"/>
      <c r="B151" s="223"/>
      <c r="C151" s="185"/>
      <c r="D151" s="185"/>
      <c r="E151" s="185"/>
      <c r="F151" s="185"/>
      <c r="G151" s="185"/>
      <c r="H151" s="185"/>
      <c r="I151" s="185"/>
      <c r="J151" s="64"/>
      <c r="K151" s="64"/>
      <c r="L151" s="64"/>
      <c r="M151" s="64"/>
      <c r="N151" s="64"/>
      <c r="O151" s="65"/>
      <c r="P151" s="65"/>
      <c r="Q151" s="65"/>
      <c r="V151" s="51"/>
      <c r="W151" s="51"/>
      <c r="X151" s="51"/>
      <c r="Y151" s="51"/>
      <c r="Z151" s="51"/>
    </row>
    <row r="152" spans="1:26" ht="12.75">
      <c r="A152" s="275"/>
      <c r="B152" s="223"/>
      <c r="C152" s="185"/>
      <c r="D152" s="185"/>
      <c r="E152" s="185"/>
      <c r="F152" s="185"/>
      <c r="G152" s="185"/>
      <c r="H152" s="185"/>
      <c r="I152" s="185"/>
      <c r="J152" s="64"/>
      <c r="K152" s="64"/>
      <c r="L152" s="64"/>
      <c r="M152" s="64"/>
      <c r="N152" s="64"/>
      <c r="O152" s="65"/>
      <c r="P152" s="65"/>
      <c r="Q152" s="65"/>
      <c r="V152" s="51"/>
      <c r="W152" s="51"/>
      <c r="X152" s="51"/>
      <c r="Y152" s="51"/>
      <c r="Z152" s="51"/>
    </row>
    <row r="153" spans="1:26" ht="12.75">
      <c r="A153" s="275"/>
      <c r="B153" s="223"/>
      <c r="C153" s="185"/>
      <c r="D153" s="185"/>
      <c r="E153" s="185"/>
      <c r="F153" s="185"/>
      <c r="G153" s="185"/>
      <c r="H153" s="185"/>
      <c r="I153" s="185"/>
      <c r="J153" s="64"/>
      <c r="K153" s="64"/>
      <c r="L153" s="64"/>
      <c r="M153" s="64"/>
      <c r="N153" s="64"/>
      <c r="O153" s="65"/>
      <c r="P153" s="65"/>
      <c r="Q153" s="65"/>
      <c r="V153" s="51"/>
      <c r="W153" s="51"/>
      <c r="X153" s="51"/>
      <c r="Y153" s="51"/>
      <c r="Z153" s="51"/>
    </row>
    <row r="154" spans="1:26" ht="12.75">
      <c r="A154" s="275"/>
      <c r="B154" s="223"/>
      <c r="C154" s="185"/>
      <c r="D154" s="185"/>
      <c r="E154" s="185"/>
      <c r="F154" s="185"/>
      <c r="G154" s="185"/>
      <c r="H154" s="185"/>
      <c r="I154" s="185"/>
      <c r="J154" s="64"/>
      <c r="K154" s="64"/>
      <c r="L154" s="64"/>
      <c r="M154" s="64"/>
      <c r="N154" s="64"/>
      <c r="O154" s="65"/>
      <c r="P154" s="65"/>
      <c r="Q154" s="65"/>
      <c r="V154" s="51"/>
      <c r="W154" s="51"/>
      <c r="X154" s="51"/>
      <c r="Y154" s="51"/>
      <c r="Z154" s="51"/>
    </row>
    <row r="155" spans="1:26" ht="12.75">
      <c r="A155" s="275"/>
      <c r="B155" s="223"/>
      <c r="C155" s="185"/>
      <c r="D155" s="185"/>
      <c r="E155" s="185"/>
      <c r="F155" s="185"/>
      <c r="G155" s="185"/>
      <c r="H155" s="185"/>
      <c r="I155" s="185"/>
      <c r="J155" s="64"/>
      <c r="K155" s="64"/>
      <c r="L155" s="64"/>
      <c r="M155" s="64"/>
      <c r="N155" s="64"/>
      <c r="O155" s="65"/>
      <c r="P155" s="65"/>
      <c r="Q155" s="65"/>
      <c r="V155" s="51"/>
      <c r="W155" s="51"/>
      <c r="X155" s="51"/>
      <c r="Y155" s="51"/>
      <c r="Z155" s="51"/>
    </row>
    <row r="156" spans="1:26" ht="12.75">
      <c r="A156" s="275"/>
      <c r="B156" s="223"/>
      <c r="C156" s="185"/>
      <c r="D156" s="185"/>
      <c r="E156" s="185"/>
      <c r="F156" s="185"/>
      <c r="G156" s="185"/>
      <c r="H156" s="185"/>
      <c r="I156" s="185"/>
      <c r="J156" s="64"/>
      <c r="K156" s="64"/>
      <c r="L156" s="64"/>
      <c r="M156" s="64"/>
      <c r="N156" s="64"/>
      <c r="O156" s="65"/>
      <c r="P156" s="65"/>
      <c r="Q156" s="65"/>
      <c r="V156" s="51"/>
      <c r="W156" s="51"/>
      <c r="X156" s="51"/>
      <c r="Y156" s="51"/>
      <c r="Z156" s="51"/>
    </row>
    <row r="157" spans="1:26" ht="12.75">
      <c r="A157" s="275"/>
      <c r="B157" s="223"/>
      <c r="C157" s="185"/>
      <c r="D157" s="185"/>
      <c r="E157" s="185"/>
      <c r="F157" s="185"/>
      <c r="G157" s="185"/>
      <c r="H157" s="185"/>
      <c r="I157" s="185"/>
      <c r="J157" s="64"/>
      <c r="K157" s="64"/>
      <c r="L157" s="64"/>
      <c r="M157" s="64"/>
      <c r="N157" s="64"/>
      <c r="O157" s="65"/>
      <c r="P157" s="65"/>
      <c r="Q157" s="65"/>
      <c r="V157" s="51"/>
      <c r="W157" s="51"/>
      <c r="X157" s="51"/>
      <c r="Y157" s="51"/>
      <c r="Z157" s="51"/>
    </row>
    <row r="158" spans="1:26" ht="12.75">
      <c r="A158" s="275"/>
      <c r="B158" s="223"/>
      <c r="C158" s="185"/>
      <c r="D158" s="185"/>
      <c r="E158" s="185"/>
      <c r="F158" s="185"/>
      <c r="G158" s="185"/>
      <c r="H158" s="185"/>
      <c r="I158" s="185"/>
      <c r="J158" s="64"/>
      <c r="K158" s="64"/>
      <c r="L158" s="64"/>
      <c r="M158" s="64"/>
      <c r="N158" s="64"/>
      <c r="O158" s="65"/>
      <c r="P158" s="65"/>
      <c r="Q158" s="65"/>
      <c r="V158" s="51"/>
      <c r="W158" s="51"/>
      <c r="X158" s="51"/>
      <c r="Y158" s="51"/>
      <c r="Z158" s="51"/>
    </row>
    <row r="159" spans="1:26" ht="12.75">
      <c r="A159" s="275"/>
      <c r="B159" s="223"/>
      <c r="C159" s="185"/>
      <c r="D159" s="185"/>
      <c r="E159" s="185"/>
      <c r="F159" s="185"/>
      <c r="G159" s="185"/>
      <c r="H159" s="185"/>
      <c r="I159" s="185"/>
      <c r="J159" s="64"/>
      <c r="K159" s="64"/>
      <c r="L159" s="64"/>
      <c r="M159" s="64"/>
      <c r="N159" s="64"/>
      <c r="O159" s="65"/>
      <c r="P159" s="65"/>
      <c r="Q159" s="65"/>
      <c r="V159" s="51"/>
      <c r="W159" s="51"/>
      <c r="X159" s="51"/>
      <c r="Y159" s="51"/>
      <c r="Z159" s="51"/>
    </row>
    <row r="160" spans="1:26" ht="12.75">
      <c r="A160" s="275"/>
      <c r="B160" s="223"/>
      <c r="C160" s="185"/>
      <c r="D160" s="185"/>
      <c r="E160" s="185"/>
      <c r="F160" s="185"/>
      <c r="G160" s="185"/>
      <c r="H160" s="185"/>
      <c r="I160" s="185"/>
      <c r="J160" s="64"/>
      <c r="K160" s="64"/>
      <c r="L160" s="64"/>
      <c r="M160" s="64"/>
      <c r="N160" s="64"/>
      <c r="O160" s="65"/>
      <c r="P160" s="65"/>
      <c r="Q160" s="65"/>
      <c r="V160" s="51"/>
      <c r="W160" s="51"/>
      <c r="X160" s="51"/>
      <c r="Y160" s="51"/>
      <c r="Z160" s="51"/>
    </row>
    <row r="161" spans="1:26" ht="12.75">
      <c r="A161" s="275"/>
      <c r="B161" s="223"/>
      <c r="C161" s="185"/>
      <c r="D161" s="185"/>
      <c r="E161" s="185"/>
      <c r="F161" s="185"/>
      <c r="G161" s="185"/>
      <c r="H161" s="185"/>
      <c r="I161" s="185"/>
      <c r="J161" s="64"/>
      <c r="K161" s="64"/>
      <c r="L161" s="64"/>
      <c r="M161" s="64"/>
      <c r="N161" s="64"/>
      <c r="O161" s="65"/>
      <c r="P161" s="65"/>
      <c r="Q161" s="65"/>
      <c r="V161" s="51"/>
      <c r="W161" s="51"/>
      <c r="X161" s="51"/>
      <c r="Y161" s="51"/>
      <c r="Z161" s="51"/>
    </row>
    <row r="162" spans="1:26" ht="12.75">
      <c r="A162" s="275"/>
      <c r="B162" s="223"/>
      <c r="C162" s="185"/>
      <c r="D162" s="185"/>
      <c r="E162" s="185"/>
      <c r="F162" s="185"/>
      <c r="G162" s="185"/>
      <c r="H162" s="185"/>
      <c r="I162" s="185"/>
      <c r="J162" s="64"/>
      <c r="K162" s="64"/>
      <c r="L162" s="64"/>
      <c r="M162" s="64"/>
      <c r="N162" s="64"/>
      <c r="O162" s="65"/>
      <c r="P162" s="65"/>
      <c r="Q162" s="65"/>
      <c r="V162" s="51"/>
      <c r="W162" s="51"/>
      <c r="X162" s="51"/>
      <c r="Y162" s="51"/>
      <c r="Z162" s="51"/>
    </row>
    <row r="163" spans="1:26" ht="12.75">
      <c r="A163" s="275"/>
      <c r="B163" s="223"/>
      <c r="C163" s="159"/>
      <c r="D163" s="159"/>
      <c r="E163" s="159"/>
      <c r="F163" s="159"/>
      <c r="G163" s="159"/>
      <c r="H163" s="159"/>
      <c r="I163" s="159"/>
      <c r="O163" s="65"/>
      <c r="P163" s="65"/>
      <c r="Q163" s="65"/>
      <c r="V163" s="51"/>
      <c r="W163" s="51"/>
      <c r="X163" s="51"/>
      <c r="Y163" s="51"/>
      <c r="Z163" s="51"/>
    </row>
    <row r="164" spans="1:26" ht="12.75">
      <c r="A164" s="275"/>
      <c r="B164" s="223"/>
      <c r="C164" s="159"/>
      <c r="D164" s="159"/>
      <c r="E164" s="159"/>
      <c r="F164" s="159"/>
      <c r="G164" s="159"/>
      <c r="H164" s="159"/>
      <c r="I164" s="159"/>
      <c r="O164" s="65"/>
      <c r="P164" s="65"/>
      <c r="Q164" s="65"/>
      <c r="V164" s="51"/>
      <c r="W164" s="51"/>
      <c r="X164" s="51"/>
      <c r="Y164" s="51"/>
      <c r="Z164" s="51"/>
    </row>
    <row r="165" spans="1:26" ht="12.75">
      <c r="A165" s="275"/>
      <c r="B165" s="223"/>
      <c r="C165" s="159"/>
      <c r="D165" s="159"/>
      <c r="E165" s="159"/>
      <c r="F165" s="159"/>
      <c r="G165" s="159"/>
      <c r="H165" s="159"/>
      <c r="I165" s="159"/>
      <c r="O165" s="65"/>
      <c r="P165" s="65"/>
      <c r="Q165" s="65"/>
      <c r="V165" s="51"/>
      <c r="W165" s="51"/>
      <c r="X165" s="51"/>
      <c r="Y165" s="51"/>
      <c r="Z165" s="51"/>
    </row>
    <row r="166" spans="1:26" ht="12.75">
      <c r="A166" s="275"/>
      <c r="B166" s="223"/>
      <c r="C166" s="159"/>
      <c r="D166" s="159"/>
      <c r="E166" s="159"/>
      <c r="F166" s="159"/>
      <c r="G166" s="159"/>
      <c r="H166" s="159"/>
      <c r="I166" s="159"/>
      <c r="O166" s="65"/>
      <c r="P166" s="65"/>
      <c r="Q166" s="65"/>
      <c r="V166" s="51"/>
      <c r="W166" s="51"/>
      <c r="X166" s="51"/>
      <c r="Y166" s="51"/>
      <c r="Z166" s="51"/>
    </row>
    <row r="167" spans="1:26" ht="12.75">
      <c r="A167" s="275"/>
      <c r="B167" s="223"/>
      <c r="C167" s="159"/>
      <c r="D167" s="159"/>
      <c r="E167" s="159"/>
      <c r="F167" s="159"/>
      <c r="G167" s="159"/>
      <c r="H167" s="159"/>
      <c r="I167" s="159"/>
      <c r="O167" s="65"/>
      <c r="P167" s="65"/>
      <c r="Q167" s="65"/>
      <c r="V167" s="51"/>
      <c r="W167" s="51"/>
      <c r="X167" s="51"/>
      <c r="Y167" s="51"/>
      <c r="Z167" s="51"/>
    </row>
    <row r="168" spans="1:26" ht="12.75">
      <c r="A168" s="275"/>
      <c r="B168" s="223"/>
      <c r="C168" s="159"/>
      <c r="D168" s="159"/>
      <c r="E168" s="159"/>
      <c r="F168" s="159"/>
      <c r="G168" s="159"/>
      <c r="H168" s="159"/>
      <c r="I168" s="159"/>
      <c r="O168" s="65"/>
      <c r="P168" s="65"/>
      <c r="Q168" s="65"/>
      <c r="V168" s="51"/>
      <c r="W168" s="51"/>
      <c r="X168" s="51"/>
      <c r="Y168" s="51"/>
      <c r="Z168" s="51"/>
    </row>
    <row r="169" spans="1:26" ht="12.75">
      <c r="A169" s="275"/>
      <c r="B169" s="223"/>
      <c r="C169" s="159"/>
      <c r="D169" s="159"/>
      <c r="E169" s="159"/>
      <c r="F169" s="159"/>
      <c r="G169" s="159"/>
      <c r="H169" s="159"/>
      <c r="I169" s="159"/>
      <c r="O169" s="65"/>
      <c r="P169" s="65"/>
      <c r="Q169" s="65"/>
      <c r="V169" s="51"/>
      <c r="W169" s="51"/>
      <c r="X169" s="51"/>
      <c r="Y169" s="51"/>
      <c r="Z169" s="51"/>
    </row>
    <row r="170" spans="1:26" ht="12.75">
      <c r="A170" s="275"/>
      <c r="B170" s="223"/>
      <c r="C170" s="159"/>
      <c r="D170" s="159"/>
      <c r="E170" s="159"/>
      <c r="F170" s="159"/>
      <c r="G170" s="159"/>
      <c r="H170" s="159"/>
      <c r="I170" s="159"/>
      <c r="O170" s="65"/>
      <c r="P170" s="65"/>
      <c r="Q170" s="65"/>
      <c r="V170" s="51"/>
      <c r="W170" s="51"/>
      <c r="X170" s="51"/>
      <c r="Y170" s="51"/>
      <c r="Z170" s="51"/>
    </row>
    <row r="171" spans="1:26" ht="12.75">
      <c r="A171" s="275"/>
      <c r="B171" s="223"/>
      <c r="C171" s="159"/>
      <c r="D171" s="159"/>
      <c r="E171" s="159"/>
      <c r="F171" s="159"/>
      <c r="G171" s="159"/>
      <c r="H171" s="159"/>
      <c r="I171" s="159"/>
      <c r="O171" s="65"/>
      <c r="P171" s="65"/>
      <c r="Q171" s="65"/>
      <c r="V171" s="51"/>
      <c r="W171" s="51"/>
      <c r="X171" s="51"/>
      <c r="Y171" s="51"/>
      <c r="Z171" s="51"/>
    </row>
    <row r="172" spans="1:26" ht="12.75">
      <c r="A172" s="275"/>
      <c r="B172" s="223"/>
      <c r="C172" s="159"/>
      <c r="D172" s="159"/>
      <c r="E172" s="159"/>
      <c r="F172" s="159"/>
      <c r="G172" s="159"/>
      <c r="H172" s="159"/>
      <c r="I172" s="159"/>
      <c r="O172" s="65"/>
      <c r="P172" s="65"/>
      <c r="Q172" s="65"/>
      <c r="V172" s="51"/>
      <c r="W172" s="51"/>
      <c r="X172" s="51"/>
      <c r="Y172" s="51"/>
      <c r="Z172" s="51"/>
    </row>
    <row r="173" spans="1:26" ht="12.75">
      <c r="A173" s="275"/>
      <c r="B173" s="223"/>
      <c r="C173" s="159"/>
      <c r="D173" s="159"/>
      <c r="E173" s="159"/>
      <c r="F173" s="159"/>
      <c r="G173" s="159"/>
      <c r="H173" s="159"/>
      <c r="I173" s="159"/>
      <c r="O173" s="65"/>
      <c r="P173" s="65"/>
      <c r="Q173" s="65"/>
      <c r="V173" s="51"/>
      <c r="W173" s="51"/>
      <c r="X173" s="51"/>
      <c r="Y173" s="51"/>
      <c r="Z173" s="51"/>
    </row>
    <row r="174" spans="1:26" ht="12.75">
      <c r="A174" s="275"/>
      <c r="B174" s="223"/>
      <c r="C174" s="159"/>
      <c r="D174" s="159"/>
      <c r="E174" s="159"/>
      <c r="F174" s="159"/>
      <c r="G174" s="159"/>
      <c r="H174" s="159"/>
      <c r="I174" s="159"/>
      <c r="O174" s="65"/>
      <c r="P174" s="65"/>
      <c r="Q174" s="65"/>
      <c r="V174" s="51"/>
      <c r="W174" s="51"/>
      <c r="X174" s="51"/>
      <c r="Y174" s="51"/>
      <c r="Z174" s="51"/>
    </row>
    <row r="175" spans="1:26" ht="12.75">
      <c r="A175" s="275"/>
      <c r="B175" s="223"/>
      <c r="C175" s="159"/>
      <c r="D175" s="159"/>
      <c r="E175" s="159"/>
      <c r="F175" s="159"/>
      <c r="G175" s="159"/>
      <c r="H175" s="159"/>
      <c r="I175" s="159"/>
      <c r="O175" s="65"/>
      <c r="P175" s="65"/>
      <c r="Q175" s="65"/>
      <c r="V175" s="51"/>
      <c r="W175" s="51"/>
      <c r="X175" s="51"/>
      <c r="Y175" s="51"/>
      <c r="Z175" s="51"/>
    </row>
    <row r="176" spans="1:26" ht="12.75">
      <c r="A176" s="275"/>
      <c r="B176" s="223"/>
      <c r="C176" s="159"/>
      <c r="D176" s="159"/>
      <c r="E176" s="159"/>
      <c r="F176" s="159"/>
      <c r="G176" s="159"/>
      <c r="H176" s="159"/>
      <c r="I176" s="159"/>
      <c r="O176" s="65"/>
      <c r="P176" s="65"/>
      <c r="Q176" s="65"/>
      <c r="V176" s="51"/>
      <c r="W176" s="51"/>
      <c r="X176" s="51"/>
      <c r="Y176" s="51"/>
      <c r="Z176" s="51"/>
    </row>
    <row r="177" spans="1:26" ht="12.75">
      <c r="A177" s="275"/>
      <c r="B177" s="223"/>
      <c r="C177" s="159"/>
      <c r="D177" s="159"/>
      <c r="E177" s="159"/>
      <c r="F177" s="159"/>
      <c r="G177" s="159"/>
      <c r="H177" s="159"/>
      <c r="I177" s="159"/>
      <c r="O177" s="65"/>
      <c r="P177" s="65"/>
      <c r="Q177" s="65"/>
      <c r="V177" s="51"/>
      <c r="W177" s="51"/>
      <c r="X177" s="51"/>
      <c r="Y177" s="51"/>
      <c r="Z177" s="51"/>
    </row>
    <row r="178" spans="1:26" ht="12.75">
      <c r="A178" s="275"/>
      <c r="B178" s="223"/>
      <c r="C178" s="159"/>
      <c r="D178" s="159"/>
      <c r="E178" s="159"/>
      <c r="F178" s="159"/>
      <c r="G178" s="159"/>
      <c r="H178" s="159"/>
      <c r="I178" s="159"/>
      <c r="O178" s="65"/>
      <c r="P178" s="65"/>
      <c r="Q178" s="65"/>
      <c r="V178" s="51"/>
      <c r="W178" s="51"/>
      <c r="X178" s="51"/>
      <c r="Y178" s="51"/>
      <c r="Z178" s="51"/>
    </row>
    <row r="179" spans="1:26" ht="12.75">
      <c r="A179" s="275"/>
      <c r="B179" s="223"/>
      <c r="C179" s="159"/>
      <c r="D179" s="159"/>
      <c r="E179" s="159"/>
      <c r="F179" s="159"/>
      <c r="G179" s="159"/>
      <c r="H179" s="159"/>
      <c r="I179" s="159"/>
      <c r="O179" s="65"/>
      <c r="P179" s="65"/>
      <c r="Q179" s="65"/>
      <c r="V179" s="51"/>
      <c r="W179" s="51"/>
      <c r="X179" s="51"/>
      <c r="Y179" s="51"/>
      <c r="Z179" s="51"/>
    </row>
    <row r="180" spans="1:26" ht="12.75">
      <c r="A180" s="275"/>
      <c r="B180" s="223"/>
      <c r="C180" s="159"/>
      <c r="D180" s="159"/>
      <c r="E180" s="159"/>
      <c r="F180" s="159"/>
      <c r="G180" s="159"/>
      <c r="H180" s="159"/>
      <c r="I180" s="159"/>
      <c r="O180" s="65"/>
      <c r="P180" s="65"/>
      <c r="Q180" s="65"/>
      <c r="V180" s="51"/>
      <c r="W180" s="51"/>
      <c r="X180" s="51"/>
      <c r="Y180" s="51"/>
      <c r="Z180" s="51"/>
    </row>
    <row r="181" spans="1:26" ht="12.75">
      <c r="A181" s="275"/>
      <c r="B181" s="223"/>
      <c r="C181" s="159"/>
      <c r="D181" s="159"/>
      <c r="E181" s="159"/>
      <c r="F181" s="159"/>
      <c r="G181" s="159"/>
      <c r="H181" s="159"/>
      <c r="I181" s="159"/>
      <c r="O181" s="65"/>
      <c r="P181" s="65"/>
      <c r="Q181" s="65"/>
      <c r="V181" s="51"/>
      <c r="W181" s="51"/>
      <c r="X181" s="51"/>
      <c r="Y181" s="51"/>
      <c r="Z181" s="51"/>
    </row>
    <row r="182" spans="1:26" ht="12.75">
      <c r="A182" s="275"/>
      <c r="B182" s="223"/>
      <c r="C182" s="159"/>
      <c r="D182" s="159"/>
      <c r="E182" s="159"/>
      <c r="F182" s="159"/>
      <c r="G182" s="159"/>
      <c r="H182" s="159"/>
      <c r="I182" s="159"/>
      <c r="O182" s="65"/>
      <c r="P182" s="65"/>
      <c r="Q182" s="65"/>
      <c r="V182" s="51"/>
      <c r="W182" s="51"/>
      <c r="X182" s="51"/>
      <c r="Y182" s="51"/>
      <c r="Z182" s="51"/>
    </row>
    <row r="183" spans="1:26" ht="12.75">
      <c r="A183" s="275"/>
      <c r="B183" s="223"/>
      <c r="C183" s="159"/>
      <c r="D183" s="159"/>
      <c r="E183" s="159"/>
      <c r="F183" s="159"/>
      <c r="G183" s="159"/>
      <c r="H183" s="159"/>
      <c r="I183" s="159"/>
      <c r="O183" s="65"/>
      <c r="P183" s="65"/>
      <c r="Q183" s="65"/>
      <c r="V183" s="51"/>
      <c r="W183" s="51"/>
      <c r="X183" s="51"/>
      <c r="Y183" s="51"/>
      <c r="Z183" s="51"/>
    </row>
    <row r="184" spans="1:26" ht="12.75">
      <c r="A184" s="275"/>
      <c r="B184" s="223"/>
      <c r="C184" s="159"/>
      <c r="D184" s="159"/>
      <c r="E184" s="159"/>
      <c r="F184" s="159"/>
      <c r="G184" s="159"/>
      <c r="H184" s="159"/>
      <c r="I184" s="159"/>
      <c r="O184" s="65"/>
      <c r="P184" s="65"/>
      <c r="Q184" s="65"/>
      <c r="V184" s="51"/>
      <c r="W184" s="51"/>
      <c r="X184" s="51"/>
      <c r="Y184" s="51"/>
      <c r="Z184" s="51"/>
    </row>
    <row r="185" spans="1:26" ht="12.75">
      <c r="A185" s="275"/>
      <c r="B185" s="223"/>
      <c r="C185" s="159"/>
      <c r="D185" s="159"/>
      <c r="E185" s="159"/>
      <c r="F185" s="159"/>
      <c r="G185" s="159"/>
      <c r="H185" s="159"/>
      <c r="I185" s="159"/>
      <c r="O185" s="65"/>
      <c r="P185" s="65"/>
      <c r="Q185" s="65"/>
      <c r="V185" s="51"/>
      <c r="W185" s="51"/>
      <c r="X185" s="51"/>
      <c r="Y185" s="51"/>
      <c r="Z185" s="51"/>
    </row>
    <row r="186" spans="1:26" ht="12.75">
      <c r="A186" s="275"/>
      <c r="B186" s="223"/>
      <c r="C186" s="159"/>
      <c r="D186" s="159"/>
      <c r="E186" s="159"/>
      <c r="F186" s="159"/>
      <c r="G186" s="159"/>
      <c r="H186" s="159"/>
      <c r="I186" s="159"/>
      <c r="O186" s="65"/>
      <c r="P186" s="65"/>
      <c r="Q186" s="65"/>
      <c r="V186" s="51"/>
      <c r="W186" s="51"/>
      <c r="X186" s="51"/>
      <c r="Y186" s="51"/>
      <c r="Z186" s="51"/>
    </row>
    <row r="187" spans="1:26" ht="12.75">
      <c r="A187" s="275"/>
      <c r="B187" s="223"/>
      <c r="C187" s="159"/>
      <c r="D187" s="159"/>
      <c r="E187" s="159"/>
      <c r="F187" s="159"/>
      <c r="G187" s="159"/>
      <c r="H187" s="159"/>
      <c r="I187" s="159"/>
      <c r="O187" s="65"/>
      <c r="P187" s="65"/>
      <c r="Q187" s="65"/>
      <c r="V187" s="51"/>
      <c r="W187" s="51"/>
      <c r="X187" s="51"/>
      <c r="Y187" s="51"/>
      <c r="Z187" s="51"/>
    </row>
    <row r="188" spans="1:26" ht="12.75">
      <c r="A188" s="275"/>
      <c r="B188" s="223"/>
      <c r="C188" s="159"/>
      <c r="D188" s="159"/>
      <c r="E188" s="159"/>
      <c r="F188" s="159"/>
      <c r="G188" s="159"/>
      <c r="H188" s="159"/>
      <c r="I188" s="159"/>
      <c r="O188" s="65"/>
      <c r="P188" s="65"/>
      <c r="Q188" s="65"/>
      <c r="V188" s="51"/>
      <c r="W188" s="51"/>
      <c r="X188" s="51"/>
      <c r="Y188" s="51"/>
      <c r="Z188" s="51"/>
    </row>
    <row r="189" spans="1:26" ht="12.75">
      <c r="A189" s="275"/>
      <c r="B189" s="223"/>
      <c r="C189" s="159"/>
      <c r="D189" s="159"/>
      <c r="E189" s="159"/>
      <c r="F189" s="159"/>
      <c r="G189" s="159"/>
      <c r="H189" s="159"/>
      <c r="I189" s="159"/>
      <c r="O189" s="65"/>
      <c r="P189" s="65"/>
      <c r="Q189" s="65"/>
      <c r="V189" s="51"/>
      <c r="W189" s="51"/>
      <c r="X189" s="51"/>
      <c r="Y189" s="51"/>
      <c r="Z189" s="51"/>
    </row>
    <row r="190" spans="1:26" ht="12.75">
      <c r="A190" s="275"/>
      <c r="B190" s="223"/>
      <c r="C190" s="159"/>
      <c r="D190" s="159"/>
      <c r="E190" s="159"/>
      <c r="F190" s="159"/>
      <c r="G190" s="159"/>
      <c r="H190" s="159"/>
      <c r="I190" s="159"/>
      <c r="O190" s="65"/>
      <c r="P190" s="65"/>
      <c r="Q190" s="65"/>
      <c r="V190" s="51"/>
      <c r="W190" s="51"/>
      <c r="X190" s="51"/>
      <c r="Y190" s="51"/>
      <c r="Z190" s="51"/>
    </row>
    <row r="191" spans="1:26" ht="12.75">
      <c r="A191" s="275"/>
      <c r="B191" s="223"/>
      <c r="C191" s="159"/>
      <c r="D191" s="159"/>
      <c r="E191" s="159"/>
      <c r="F191" s="159"/>
      <c r="G191" s="159"/>
      <c r="H191" s="159"/>
      <c r="I191" s="159"/>
      <c r="O191" s="65"/>
      <c r="P191" s="65"/>
      <c r="Q191" s="65"/>
      <c r="V191" s="51"/>
      <c r="W191" s="51"/>
      <c r="X191" s="51"/>
      <c r="Y191" s="51"/>
      <c r="Z191" s="51"/>
    </row>
    <row r="192" spans="1:26" ht="12.75">
      <c r="A192" s="275"/>
      <c r="B192" s="223"/>
      <c r="C192" s="159"/>
      <c r="D192" s="159"/>
      <c r="E192" s="159"/>
      <c r="F192" s="159"/>
      <c r="G192" s="159"/>
      <c r="H192" s="159"/>
      <c r="I192" s="159"/>
      <c r="O192" s="65"/>
      <c r="P192" s="65"/>
      <c r="Q192" s="65"/>
      <c r="V192" s="51"/>
      <c r="W192" s="51"/>
      <c r="X192" s="51"/>
      <c r="Y192" s="51"/>
      <c r="Z192" s="51"/>
    </row>
    <row r="193" spans="1:26" ht="12.75">
      <c r="A193" s="275"/>
      <c r="B193" s="223"/>
      <c r="C193" s="159"/>
      <c r="D193" s="159"/>
      <c r="E193" s="159"/>
      <c r="F193" s="159"/>
      <c r="G193" s="159"/>
      <c r="H193" s="159"/>
      <c r="I193" s="159"/>
      <c r="O193" s="65"/>
      <c r="P193" s="65"/>
      <c r="Q193" s="65"/>
      <c r="V193" s="51"/>
      <c r="W193" s="51"/>
      <c r="X193" s="51"/>
      <c r="Y193" s="51"/>
      <c r="Z193" s="51"/>
    </row>
    <row r="194" spans="1:26" ht="12.75">
      <c r="A194" s="275"/>
      <c r="B194" s="223"/>
      <c r="C194" s="159"/>
      <c r="D194" s="159"/>
      <c r="E194" s="159"/>
      <c r="F194" s="159"/>
      <c r="G194" s="159"/>
      <c r="H194" s="159"/>
      <c r="I194" s="159"/>
      <c r="O194" s="65"/>
      <c r="P194" s="65"/>
      <c r="Q194" s="65"/>
      <c r="V194" s="51"/>
      <c r="W194" s="51"/>
      <c r="X194" s="51"/>
      <c r="Y194" s="51"/>
      <c r="Z194" s="51"/>
    </row>
    <row r="195" spans="1:26" ht="12.75">
      <c r="A195" s="275"/>
      <c r="B195" s="223"/>
      <c r="C195" s="159"/>
      <c r="D195" s="159"/>
      <c r="E195" s="159"/>
      <c r="F195" s="159"/>
      <c r="G195" s="159"/>
      <c r="H195" s="159"/>
      <c r="I195" s="159"/>
      <c r="O195" s="65"/>
      <c r="P195" s="65"/>
      <c r="Q195" s="65"/>
      <c r="V195" s="51"/>
      <c r="W195" s="51"/>
      <c r="X195" s="51"/>
      <c r="Y195" s="51"/>
      <c r="Z195" s="51"/>
    </row>
    <row r="196" spans="1:26" ht="12.75">
      <c r="A196" s="275"/>
      <c r="B196" s="223"/>
      <c r="C196" s="159"/>
      <c r="D196" s="159"/>
      <c r="E196" s="159"/>
      <c r="F196" s="159"/>
      <c r="G196" s="159"/>
      <c r="H196" s="159"/>
      <c r="I196" s="159"/>
      <c r="O196" s="65"/>
      <c r="P196" s="65"/>
      <c r="Q196" s="65"/>
      <c r="V196" s="51"/>
      <c r="W196" s="51"/>
      <c r="X196" s="51"/>
      <c r="Y196" s="51"/>
      <c r="Z196" s="51"/>
    </row>
    <row r="197" spans="1:26" ht="12.75">
      <c r="A197" s="275"/>
      <c r="B197" s="223"/>
      <c r="C197" s="159"/>
      <c r="D197" s="159"/>
      <c r="E197" s="159"/>
      <c r="F197" s="159"/>
      <c r="G197" s="159"/>
      <c r="H197" s="159"/>
      <c r="I197" s="159"/>
      <c r="O197" s="65"/>
      <c r="P197" s="65"/>
      <c r="Q197" s="65"/>
      <c r="V197" s="51"/>
      <c r="W197" s="51"/>
      <c r="X197" s="51"/>
      <c r="Y197" s="51"/>
      <c r="Z197" s="51"/>
    </row>
    <row r="198" spans="1:26" ht="12.75">
      <c r="A198" s="275"/>
      <c r="B198" s="223"/>
      <c r="C198" s="159"/>
      <c r="D198" s="159"/>
      <c r="E198" s="159"/>
      <c r="F198" s="159"/>
      <c r="G198" s="159"/>
      <c r="H198" s="159"/>
      <c r="I198" s="159"/>
      <c r="O198" s="65"/>
      <c r="P198" s="65"/>
      <c r="Q198" s="65"/>
      <c r="V198" s="51"/>
      <c r="W198" s="51"/>
      <c r="X198" s="51"/>
      <c r="Y198" s="51"/>
      <c r="Z198" s="51"/>
    </row>
    <row r="199" spans="1:26" ht="12.75">
      <c r="A199" s="275"/>
      <c r="B199" s="223"/>
      <c r="C199" s="159"/>
      <c r="D199" s="159"/>
      <c r="E199" s="159"/>
      <c r="F199" s="159"/>
      <c r="G199" s="159"/>
      <c r="H199" s="159"/>
      <c r="I199" s="159"/>
      <c r="O199" s="65"/>
      <c r="P199" s="65"/>
      <c r="Q199" s="65"/>
      <c r="V199" s="51"/>
      <c r="W199" s="51"/>
      <c r="X199" s="51"/>
      <c r="Y199" s="51"/>
      <c r="Z199" s="51"/>
    </row>
    <row r="200" spans="1:26" ht="12.75">
      <c r="A200" s="276"/>
      <c r="B200" s="159"/>
      <c r="C200" s="159"/>
      <c r="D200" s="159"/>
      <c r="E200" s="159"/>
      <c r="F200" s="159"/>
      <c r="G200" s="159"/>
      <c r="H200" s="159"/>
      <c r="I200" s="159"/>
      <c r="O200" s="65"/>
      <c r="P200" s="65"/>
      <c r="Q200" s="65"/>
      <c r="V200" s="51"/>
      <c r="W200" s="51"/>
      <c r="X200" s="51"/>
      <c r="Y200" s="51"/>
      <c r="Z200" s="51"/>
    </row>
    <row r="201" spans="1:26" ht="12.75">
      <c r="A201" s="276"/>
      <c r="B201" s="159"/>
      <c r="C201" s="159"/>
      <c r="D201" s="159"/>
      <c r="E201" s="159"/>
      <c r="F201" s="159"/>
      <c r="G201" s="159"/>
      <c r="H201" s="159"/>
      <c r="I201" s="159"/>
      <c r="O201" s="65"/>
      <c r="P201" s="65"/>
      <c r="Q201" s="65"/>
      <c r="V201" s="51"/>
      <c r="W201" s="51"/>
      <c r="X201" s="51"/>
      <c r="Y201" s="51"/>
      <c r="Z201" s="51"/>
    </row>
    <row r="202" spans="1:26" ht="12.75">
      <c r="A202" s="276"/>
      <c r="B202" s="159"/>
      <c r="C202" s="159"/>
      <c r="D202" s="159"/>
      <c r="E202" s="159"/>
      <c r="F202" s="159"/>
      <c r="G202" s="159"/>
      <c r="H202" s="159"/>
      <c r="I202" s="159"/>
      <c r="O202" s="65"/>
      <c r="P202" s="65"/>
      <c r="Q202" s="65"/>
      <c r="V202" s="51"/>
      <c r="W202" s="51"/>
      <c r="X202" s="51"/>
      <c r="Y202" s="51"/>
      <c r="Z202" s="51"/>
    </row>
    <row r="203" spans="1:26" ht="12.75">
      <c r="A203" s="276"/>
      <c r="B203" s="159"/>
      <c r="C203" s="159"/>
      <c r="D203" s="159"/>
      <c r="E203" s="159"/>
      <c r="F203" s="159"/>
      <c r="G203" s="159"/>
      <c r="H203" s="159"/>
      <c r="I203" s="159"/>
      <c r="O203" s="65"/>
      <c r="P203" s="65"/>
      <c r="Q203" s="65"/>
      <c r="V203" s="51"/>
      <c r="W203" s="51"/>
      <c r="X203" s="51"/>
      <c r="Y203" s="51"/>
      <c r="Z203" s="51"/>
    </row>
    <row r="204" spans="1:26" ht="12.75">
      <c r="A204" s="276"/>
      <c r="B204" s="159"/>
      <c r="C204" s="159"/>
      <c r="D204" s="159"/>
      <c r="E204" s="159"/>
      <c r="F204" s="159"/>
      <c r="G204" s="159"/>
      <c r="H204" s="159"/>
      <c r="I204" s="159"/>
      <c r="O204" s="65"/>
      <c r="P204" s="65"/>
      <c r="Q204" s="65"/>
      <c r="V204" s="51"/>
      <c r="W204" s="51"/>
      <c r="X204" s="51"/>
      <c r="Y204" s="51"/>
      <c r="Z204" s="51"/>
    </row>
    <row r="205" spans="1:26" ht="12.75">
      <c r="A205" s="276"/>
      <c r="B205" s="159"/>
      <c r="C205" s="159"/>
      <c r="D205" s="159"/>
      <c r="E205" s="159"/>
      <c r="F205" s="159"/>
      <c r="G205" s="159"/>
      <c r="H205" s="159"/>
      <c r="I205" s="159"/>
      <c r="O205" s="65"/>
      <c r="P205" s="65"/>
      <c r="Q205" s="65"/>
      <c r="V205" s="51"/>
      <c r="W205" s="51"/>
      <c r="X205" s="51"/>
      <c r="Y205" s="51"/>
      <c r="Z205" s="51"/>
    </row>
    <row r="206" spans="1:26" ht="12.75">
      <c r="A206" s="276"/>
      <c r="B206" s="159"/>
      <c r="C206" s="159"/>
      <c r="D206" s="159"/>
      <c r="E206" s="159"/>
      <c r="F206" s="159"/>
      <c r="G206" s="159"/>
      <c r="H206" s="159"/>
      <c r="I206" s="159"/>
      <c r="O206" s="65"/>
      <c r="P206" s="65"/>
      <c r="Q206" s="65"/>
      <c r="V206" s="51"/>
      <c r="W206" s="51"/>
      <c r="X206" s="51"/>
      <c r="Y206" s="51"/>
      <c r="Z206" s="51"/>
    </row>
    <row r="207" spans="1:26" ht="12.75">
      <c r="A207" s="276"/>
      <c r="B207" s="159"/>
      <c r="C207" s="159"/>
      <c r="D207" s="159"/>
      <c r="E207" s="159"/>
      <c r="F207" s="159"/>
      <c r="G207" s="159"/>
      <c r="H207" s="159"/>
      <c r="I207" s="159"/>
      <c r="O207" s="65"/>
      <c r="P207" s="65"/>
      <c r="Q207" s="65"/>
      <c r="V207" s="51"/>
      <c r="W207" s="51"/>
      <c r="X207" s="51"/>
      <c r="Y207" s="51"/>
      <c r="Z207" s="51"/>
    </row>
    <row r="208" spans="1:26" ht="12.75">
      <c r="A208" s="276"/>
      <c r="B208" s="159"/>
      <c r="C208" s="159"/>
      <c r="D208" s="159"/>
      <c r="E208" s="159"/>
      <c r="F208" s="159"/>
      <c r="G208" s="159"/>
      <c r="H208" s="159"/>
      <c r="I208" s="159"/>
      <c r="O208" s="65"/>
      <c r="P208" s="65"/>
      <c r="Q208" s="65"/>
      <c r="V208" s="51"/>
      <c r="W208" s="51"/>
      <c r="X208" s="51"/>
      <c r="Y208" s="51"/>
      <c r="Z208" s="51"/>
    </row>
    <row r="209" spans="1:26" ht="12.75">
      <c r="A209" s="276"/>
      <c r="B209" s="159"/>
      <c r="C209" s="159"/>
      <c r="D209" s="159"/>
      <c r="E209" s="159"/>
      <c r="F209" s="159"/>
      <c r="G209" s="159"/>
      <c r="H209" s="159"/>
      <c r="I209" s="159"/>
      <c r="O209" s="65"/>
      <c r="P209" s="65"/>
      <c r="Q209" s="65"/>
      <c r="V209" s="51"/>
      <c r="W209" s="51"/>
      <c r="X209" s="51"/>
      <c r="Y209" s="51"/>
      <c r="Z209" s="51"/>
    </row>
    <row r="210" spans="1:26" ht="12.75">
      <c r="A210" s="276"/>
      <c r="B210" s="159"/>
      <c r="C210" s="159"/>
      <c r="D210" s="159"/>
      <c r="E210" s="159"/>
      <c r="F210" s="159"/>
      <c r="G210" s="159"/>
      <c r="H210" s="159"/>
      <c r="I210" s="159"/>
      <c r="O210" s="65"/>
      <c r="P210" s="65"/>
      <c r="Q210" s="65"/>
      <c r="V210" s="51"/>
      <c r="W210" s="51"/>
      <c r="X210" s="51"/>
      <c r="Y210" s="51"/>
      <c r="Z210" s="51"/>
    </row>
    <row r="211" spans="1:26" ht="12.75">
      <c r="A211" s="276"/>
      <c r="B211" s="159"/>
      <c r="C211" s="159"/>
      <c r="D211" s="159"/>
      <c r="E211" s="159"/>
      <c r="F211" s="159"/>
      <c r="G211" s="159"/>
      <c r="H211" s="159"/>
      <c r="I211" s="159"/>
      <c r="O211" s="65"/>
      <c r="P211" s="65"/>
      <c r="Q211" s="65"/>
      <c r="V211" s="51"/>
      <c r="W211" s="51"/>
      <c r="X211" s="51"/>
      <c r="Y211" s="51"/>
      <c r="Z211" s="51"/>
    </row>
    <row r="212" spans="1:26" ht="12.75">
      <c r="A212" s="276"/>
      <c r="B212" s="159"/>
      <c r="C212" s="159"/>
      <c r="D212" s="159"/>
      <c r="E212" s="159"/>
      <c r="F212" s="159"/>
      <c r="G212" s="159"/>
      <c r="H212" s="159"/>
      <c r="I212" s="159"/>
      <c r="O212" s="65"/>
      <c r="P212" s="65"/>
      <c r="Q212" s="65"/>
      <c r="V212" s="51"/>
      <c r="W212" s="51"/>
      <c r="X212" s="51"/>
      <c r="Y212" s="51"/>
      <c r="Z212" s="51"/>
    </row>
    <row r="213" spans="1:26" ht="12.75">
      <c r="A213" s="276"/>
      <c r="B213" s="159"/>
      <c r="C213" s="159"/>
      <c r="D213" s="159"/>
      <c r="E213" s="159"/>
      <c r="F213" s="159"/>
      <c r="G213" s="159"/>
      <c r="H213" s="159"/>
      <c r="I213" s="159"/>
      <c r="O213" s="65"/>
      <c r="P213" s="65"/>
      <c r="Q213" s="65"/>
      <c r="V213" s="51"/>
      <c r="W213" s="51"/>
      <c r="X213" s="51"/>
      <c r="Y213" s="51"/>
      <c r="Z213" s="51"/>
    </row>
    <row r="214" spans="1:26" ht="12.75">
      <c r="A214" s="276"/>
      <c r="B214" s="159"/>
      <c r="C214" s="159"/>
      <c r="D214" s="159"/>
      <c r="E214" s="159"/>
      <c r="F214" s="159"/>
      <c r="G214" s="159"/>
      <c r="H214" s="159"/>
      <c r="I214" s="159"/>
      <c r="O214" s="65"/>
      <c r="P214" s="65"/>
      <c r="Q214" s="65"/>
      <c r="V214" s="51"/>
      <c r="W214" s="51"/>
      <c r="X214" s="51"/>
      <c r="Y214" s="51"/>
      <c r="Z214" s="51"/>
    </row>
    <row r="215" spans="1:17" ht="12.75">
      <c r="A215" s="276"/>
      <c r="B215" s="159"/>
      <c r="C215" s="159"/>
      <c r="D215" s="159"/>
      <c r="E215" s="159"/>
      <c r="F215" s="159"/>
      <c r="G215" s="159"/>
      <c r="H215" s="159"/>
      <c r="I215" s="159"/>
      <c r="O215" s="65"/>
      <c r="P215" s="65"/>
      <c r="Q215" s="65"/>
    </row>
    <row r="216" spans="1:17" ht="12.75">
      <c r="A216" s="276"/>
      <c r="B216" s="159"/>
      <c r="C216" s="159"/>
      <c r="D216" s="159"/>
      <c r="E216" s="159"/>
      <c r="F216" s="159"/>
      <c r="G216" s="159"/>
      <c r="H216" s="159"/>
      <c r="I216" s="159"/>
      <c r="O216" s="65"/>
      <c r="P216" s="65"/>
      <c r="Q216" s="65"/>
    </row>
    <row r="217" spans="1:17" ht="12.75">
      <c r="A217" s="276"/>
      <c r="B217" s="159"/>
      <c r="C217" s="159"/>
      <c r="D217" s="159"/>
      <c r="E217" s="159"/>
      <c r="F217" s="159"/>
      <c r="G217" s="159"/>
      <c r="H217" s="159"/>
      <c r="I217" s="159"/>
      <c r="O217" s="65"/>
      <c r="P217" s="65"/>
      <c r="Q217" s="65"/>
    </row>
    <row r="218" spans="1:17" ht="12.75">
      <c r="A218" s="276"/>
      <c r="B218" s="159"/>
      <c r="C218" s="159"/>
      <c r="D218" s="159"/>
      <c r="E218" s="159"/>
      <c r="F218" s="159"/>
      <c r="G218" s="159"/>
      <c r="H218" s="159"/>
      <c r="I218" s="159"/>
      <c r="O218" s="65"/>
      <c r="P218" s="65"/>
      <c r="Q218" s="65"/>
    </row>
    <row r="219" spans="1:17" ht="12.75">
      <c r="A219" s="276"/>
      <c r="B219" s="159"/>
      <c r="C219" s="159"/>
      <c r="D219" s="159"/>
      <c r="E219" s="159"/>
      <c r="F219" s="159"/>
      <c r="G219" s="159"/>
      <c r="H219" s="159"/>
      <c r="I219" s="159"/>
      <c r="O219" s="65"/>
      <c r="P219" s="65"/>
      <c r="Q219" s="65"/>
    </row>
    <row r="220" spans="1:17" ht="12.75">
      <c r="A220" s="276"/>
      <c r="B220" s="159"/>
      <c r="C220" s="159"/>
      <c r="D220" s="159"/>
      <c r="E220" s="159"/>
      <c r="F220" s="159"/>
      <c r="G220" s="159"/>
      <c r="H220" s="159"/>
      <c r="I220" s="159"/>
      <c r="O220" s="65"/>
      <c r="P220" s="65"/>
      <c r="Q220" s="65"/>
    </row>
    <row r="221" spans="1:17" ht="12.75">
      <c r="A221" s="276"/>
      <c r="B221" s="159"/>
      <c r="C221" s="159"/>
      <c r="D221" s="159"/>
      <c r="E221" s="159"/>
      <c r="F221" s="159"/>
      <c r="G221" s="159"/>
      <c r="H221" s="159"/>
      <c r="I221" s="159"/>
      <c r="O221" s="65"/>
      <c r="P221" s="65"/>
      <c r="Q221" s="65"/>
    </row>
    <row r="222" spans="1:17" ht="12.75">
      <c r="A222" s="276"/>
      <c r="B222" s="159"/>
      <c r="C222" s="159"/>
      <c r="D222" s="159"/>
      <c r="E222" s="159"/>
      <c r="F222" s="159"/>
      <c r="G222" s="159"/>
      <c r="H222" s="159"/>
      <c r="I222" s="159"/>
      <c r="O222" s="65"/>
      <c r="P222" s="65"/>
      <c r="Q222" s="65"/>
    </row>
    <row r="223" spans="1:17" ht="12.75">
      <c r="A223" s="276"/>
      <c r="B223" s="159"/>
      <c r="C223" s="159"/>
      <c r="D223" s="159"/>
      <c r="E223" s="159"/>
      <c r="F223" s="159"/>
      <c r="G223" s="159"/>
      <c r="H223" s="159"/>
      <c r="I223" s="159"/>
      <c r="O223" s="65"/>
      <c r="P223" s="65"/>
      <c r="Q223" s="65"/>
    </row>
    <row r="224" spans="1:17" ht="12.75">
      <c r="A224" s="276"/>
      <c r="B224" s="159"/>
      <c r="C224" s="159"/>
      <c r="D224" s="159"/>
      <c r="E224" s="159"/>
      <c r="F224" s="159"/>
      <c r="G224" s="159"/>
      <c r="H224" s="159"/>
      <c r="I224" s="159"/>
      <c r="O224" s="65"/>
      <c r="P224" s="65"/>
      <c r="Q224" s="65"/>
    </row>
    <row r="225" spans="1:17" ht="12.75">
      <c r="A225" s="276"/>
      <c r="B225" s="159"/>
      <c r="C225" s="159"/>
      <c r="D225" s="159"/>
      <c r="E225" s="159"/>
      <c r="F225" s="159"/>
      <c r="G225" s="159"/>
      <c r="H225" s="159"/>
      <c r="I225" s="159"/>
      <c r="O225" s="65"/>
      <c r="P225" s="65"/>
      <c r="Q225" s="65"/>
    </row>
    <row r="226" spans="1:17" ht="12.75">
      <c r="A226" s="276"/>
      <c r="B226" s="159"/>
      <c r="C226" s="159"/>
      <c r="D226" s="159"/>
      <c r="E226" s="159"/>
      <c r="F226" s="159"/>
      <c r="G226" s="159"/>
      <c r="H226" s="159"/>
      <c r="I226" s="159"/>
      <c r="O226" s="65"/>
      <c r="P226" s="65"/>
      <c r="Q226" s="65"/>
    </row>
    <row r="227" spans="1:17" ht="12.75">
      <c r="A227" s="276"/>
      <c r="B227" s="159"/>
      <c r="C227" s="159"/>
      <c r="D227" s="159"/>
      <c r="E227" s="159"/>
      <c r="F227" s="159"/>
      <c r="G227" s="159"/>
      <c r="H227" s="159"/>
      <c r="I227" s="159"/>
      <c r="O227" s="65"/>
      <c r="P227" s="65"/>
      <c r="Q227" s="65"/>
    </row>
    <row r="228" spans="1:17" ht="12.75">
      <c r="A228" s="276"/>
      <c r="B228" s="159"/>
      <c r="C228" s="159"/>
      <c r="D228" s="159"/>
      <c r="E228" s="159"/>
      <c r="F228" s="159"/>
      <c r="G228" s="159"/>
      <c r="H228" s="159"/>
      <c r="I228" s="159"/>
      <c r="O228" s="65"/>
      <c r="P228" s="65"/>
      <c r="Q228" s="65"/>
    </row>
    <row r="229" spans="1:17" ht="12.75">
      <c r="A229" s="276"/>
      <c r="B229" s="159"/>
      <c r="C229" s="159"/>
      <c r="D229" s="159"/>
      <c r="E229" s="159"/>
      <c r="F229" s="159"/>
      <c r="G229" s="159"/>
      <c r="H229" s="159"/>
      <c r="I229" s="159"/>
      <c r="O229" s="65"/>
      <c r="P229" s="65"/>
      <c r="Q229" s="65"/>
    </row>
    <row r="230" spans="1:17" ht="12.75">
      <c r="A230" s="276"/>
      <c r="B230" s="159"/>
      <c r="C230" s="159"/>
      <c r="D230" s="159"/>
      <c r="E230" s="159"/>
      <c r="F230" s="159"/>
      <c r="G230" s="159"/>
      <c r="H230" s="159"/>
      <c r="I230" s="159"/>
      <c r="O230" s="65"/>
      <c r="P230" s="65"/>
      <c r="Q230" s="65"/>
    </row>
    <row r="231" spans="1:17" ht="12.75">
      <c r="A231" s="276"/>
      <c r="B231" s="159"/>
      <c r="C231" s="159"/>
      <c r="D231" s="159"/>
      <c r="E231" s="159"/>
      <c r="F231" s="159"/>
      <c r="G231" s="159"/>
      <c r="H231" s="159"/>
      <c r="I231" s="159"/>
      <c r="O231" s="65"/>
      <c r="P231" s="65"/>
      <c r="Q231" s="65"/>
    </row>
    <row r="232" spans="1:17" ht="12.75">
      <c r="A232" s="276"/>
      <c r="B232" s="159"/>
      <c r="C232" s="159"/>
      <c r="D232" s="159"/>
      <c r="E232" s="159"/>
      <c r="F232" s="159"/>
      <c r="G232" s="159"/>
      <c r="H232" s="159"/>
      <c r="I232" s="159"/>
      <c r="O232" s="65"/>
      <c r="P232" s="65"/>
      <c r="Q232" s="65"/>
    </row>
    <row r="233" spans="1:17" ht="12.75">
      <c r="A233" s="276"/>
      <c r="B233" s="159"/>
      <c r="C233" s="159"/>
      <c r="D233" s="159"/>
      <c r="E233" s="159"/>
      <c r="F233" s="159"/>
      <c r="G233" s="159"/>
      <c r="H233" s="159"/>
      <c r="I233" s="159"/>
      <c r="O233" s="65"/>
      <c r="P233" s="65"/>
      <c r="Q233" s="65"/>
    </row>
    <row r="234" spans="1:17" ht="12.75">
      <c r="A234" s="276"/>
      <c r="B234" s="159"/>
      <c r="C234" s="159"/>
      <c r="D234" s="159"/>
      <c r="E234" s="159"/>
      <c r="F234" s="159"/>
      <c r="G234" s="159"/>
      <c r="H234" s="159"/>
      <c r="I234" s="159"/>
      <c r="O234" s="65"/>
      <c r="P234" s="65"/>
      <c r="Q234" s="65"/>
    </row>
    <row r="235" spans="1:17" ht="12.75">
      <c r="A235" s="276"/>
      <c r="B235" s="159"/>
      <c r="C235" s="159"/>
      <c r="D235" s="159"/>
      <c r="E235" s="159"/>
      <c r="F235" s="159"/>
      <c r="G235" s="159"/>
      <c r="H235" s="159"/>
      <c r="I235" s="159"/>
      <c r="O235" s="65"/>
      <c r="P235" s="65"/>
      <c r="Q235" s="65"/>
    </row>
    <row r="236" spans="1:17" ht="12.75">
      <c r="A236" s="276"/>
      <c r="B236" s="159"/>
      <c r="C236" s="159"/>
      <c r="D236" s="159"/>
      <c r="E236" s="159"/>
      <c r="F236" s="159"/>
      <c r="G236" s="159"/>
      <c r="H236" s="159"/>
      <c r="I236" s="159"/>
      <c r="O236" s="65"/>
      <c r="P236" s="65"/>
      <c r="Q236" s="65"/>
    </row>
    <row r="237" spans="1:17" ht="12.75">
      <c r="A237" s="276"/>
      <c r="B237" s="159"/>
      <c r="C237" s="159"/>
      <c r="D237" s="159"/>
      <c r="E237" s="159"/>
      <c r="F237" s="159"/>
      <c r="G237" s="159"/>
      <c r="H237" s="159"/>
      <c r="I237" s="159"/>
      <c r="O237" s="65"/>
      <c r="P237" s="65"/>
      <c r="Q237" s="65"/>
    </row>
    <row r="238" spans="1:17" ht="12.75">
      <c r="A238" s="276"/>
      <c r="B238" s="159"/>
      <c r="C238" s="159"/>
      <c r="D238" s="159"/>
      <c r="E238" s="159"/>
      <c r="F238" s="159"/>
      <c r="G238" s="159"/>
      <c r="H238" s="159"/>
      <c r="I238" s="159"/>
      <c r="O238" s="65"/>
      <c r="P238" s="65"/>
      <c r="Q238" s="65"/>
    </row>
    <row r="239" spans="1:17" ht="12.75">
      <c r="A239" s="276"/>
      <c r="B239" s="159"/>
      <c r="C239" s="159"/>
      <c r="D239" s="159"/>
      <c r="E239" s="159"/>
      <c r="F239" s="159"/>
      <c r="G239" s="159"/>
      <c r="H239" s="159"/>
      <c r="I239" s="159"/>
      <c r="O239" s="65"/>
      <c r="P239" s="65"/>
      <c r="Q239" s="65"/>
    </row>
    <row r="240" spans="1:17" ht="12.75">
      <c r="A240" s="276"/>
      <c r="B240" s="159"/>
      <c r="C240" s="159"/>
      <c r="D240" s="159"/>
      <c r="E240" s="159"/>
      <c r="F240" s="159"/>
      <c r="G240" s="159"/>
      <c r="H240" s="159"/>
      <c r="I240" s="159"/>
      <c r="O240" s="65"/>
      <c r="P240" s="65"/>
      <c r="Q240" s="65"/>
    </row>
    <row r="241" spans="1:17" ht="12.75">
      <c r="A241" s="276"/>
      <c r="B241" s="159"/>
      <c r="C241" s="159"/>
      <c r="D241" s="159"/>
      <c r="E241" s="159"/>
      <c r="F241" s="159"/>
      <c r="G241" s="159"/>
      <c r="H241" s="159"/>
      <c r="I241" s="159"/>
      <c r="O241" s="65"/>
      <c r="P241" s="65"/>
      <c r="Q241" s="65"/>
    </row>
    <row r="242" spans="1:17" ht="12.75">
      <c r="A242" s="276"/>
      <c r="B242" s="159"/>
      <c r="C242" s="159"/>
      <c r="D242" s="159"/>
      <c r="E242" s="159"/>
      <c r="F242" s="159"/>
      <c r="G242" s="159"/>
      <c r="H242" s="159"/>
      <c r="I242" s="159"/>
      <c r="O242" s="65"/>
      <c r="P242" s="65"/>
      <c r="Q242" s="65"/>
    </row>
    <row r="243" spans="1:17" ht="12.75">
      <c r="A243" s="276"/>
      <c r="B243" s="159"/>
      <c r="C243" s="159"/>
      <c r="D243" s="159"/>
      <c r="E243" s="159"/>
      <c r="F243" s="159"/>
      <c r="G243" s="159"/>
      <c r="H243" s="159"/>
      <c r="I243" s="159"/>
      <c r="O243" s="65"/>
      <c r="P243" s="65"/>
      <c r="Q243" s="65"/>
    </row>
    <row r="244" spans="1:17" ht="12.75">
      <c r="A244" s="276"/>
      <c r="B244" s="159"/>
      <c r="C244" s="159"/>
      <c r="D244" s="159"/>
      <c r="E244" s="159"/>
      <c r="F244" s="159"/>
      <c r="G244" s="159"/>
      <c r="H244" s="159"/>
      <c r="I244" s="159"/>
      <c r="O244" s="65"/>
      <c r="P244" s="65"/>
      <c r="Q244" s="65"/>
    </row>
    <row r="245" spans="1:17" ht="12.75">
      <c r="A245" s="276"/>
      <c r="B245" s="159"/>
      <c r="C245" s="159"/>
      <c r="D245" s="159"/>
      <c r="E245" s="159"/>
      <c r="F245" s="159"/>
      <c r="G245" s="159"/>
      <c r="H245" s="159"/>
      <c r="I245" s="159"/>
      <c r="O245" s="65"/>
      <c r="P245" s="65"/>
      <c r="Q245" s="65"/>
    </row>
    <row r="246" spans="1:17" ht="12.75">
      <c r="A246" s="276"/>
      <c r="B246" s="159"/>
      <c r="C246" s="159"/>
      <c r="D246" s="159"/>
      <c r="E246" s="159"/>
      <c r="F246" s="159"/>
      <c r="G246" s="159"/>
      <c r="H246" s="159"/>
      <c r="I246" s="159"/>
      <c r="O246" s="65"/>
      <c r="P246" s="65"/>
      <c r="Q246" s="65"/>
    </row>
    <row r="247" spans="1:17" ht="12.75">
      <c r="A247" s="276"/>
      <c r="B247" s="159"/>
      <c r="C247" s="159"/>
      <c r="D247" s="159"/>
      <c r="E247" s="159"/>
      <c r="F247" s="159"/>
      <c r="G247" s="159"/>
      <c r="H247" s="159"/>
      <c r="I247" s="159"/>
      <c r="O247" s="65"/>
      <c r="P247" s="65"/>
      <c r="Q247" s="65"/>
    </row>
    <row r="248" spans="1:17" ht="12.75">
      <c r="A248" s="276"/>
      <c r="B248" s="159"/>
      <c r="C248" s="159"/>
      <c r="D248" s="159"/>
      <c r="E248" s="159"/>
      <c r="F248" s="159"/>
      <c r="G248" s="159"/>
      <c r="H248" s="159"/>
      <c r="I248" s="159"/>
      <c r="O248" s="65"/>
      <c r="P248" s="65"/>
      <c r="Q248" s="65"/>
    </row>
    <row r="249" spans="1:17" ht="12.75">
      <c r="A249" s="276"/>
      <c r="B249" s="159"/>
      <c r="C249" s="159"/>
      <c r="D249" s="159"/>
      <c r="E249" s="159"/>
      <c r="F249" s="159"/>
      <c r="G249" s="159"/>
      <c r="H249" s="159"/>
      <c r="I249" s="159"/>
      <c r="O249" s="65"/>
      <c r="P249" s="65"/>
      <c r="Q249" s="65"/>
    </row>
    <row r="250" spans="1:17" ht="12.75">
      <c r="A250" s="276"/>
      <c r="B250" s="159"/>
      <c r="C250" s="159"/>
      <c r="D250" s="159"/>
      <c r="E250" s="159"/>
      <c r="F250" s="159"/>
      <c r="G250" s="159"/>
      <c r="H250" s="159"/>
      <c r="I250" s="159"/>
      <c r="O250" s="65"/>
      <c r="P250" s="65"/>
      <c r="Q250" s="65"/>
    </row>
    <row r="251" spans="1:17" ht="12.75">
      <c r="A251" s="276"/>
      <c r="B251" s="159"/>
      <c r="C251" s="159"/>
      <c r="D251" s="159"/>
      <c r="E251" s="159"/>
      <c r="F251" s="159"/>
      <c r="G251" s="159"/>
      <c r="H251" s="159"/>
      <c r="I251" s="159"/>
      <c r="O251" s="65"/>
      <c r="P251" s="65"/>
      <c r="Q251" s="65"/>
    </row>
    <row r="252" spans="1:17" ht="12.75">
      <c r="A252" s="276"/>
      <c r="B252" s="159"/>
      <c r="C252" s="159"/>
      <c r="D252" s="159"/>
      <c r="E252" s="159"/>
      <c r="F252" s="159"/>
      <c r="G252" s="159"/>
      <c r="H252" s="159"/>
      <c r="I252" s="159"/>
      <c r="O252" s="65"/>
      <c r="P252" s="65"/>
      <c r="Q252" s="65"/>
    </row>
    <row r="253" spans="1:17" ht="12.75">
      <c r="A253" s="276"/>
      <c r="B253" s="159"/>
      <c r="C253" s="159"/>
      <c r="D253" s="159"/>
      <c r="E253" s="159"/>
      <c r="F253" s="159"/>
      <c r="G253" s="159"/>
      <c r="H253" s="159"/>
      <c r="I253" s="159"/>
      <c r="O253" s="65"/>
      <c r="P253" s="65"/>
      <c r="Q253" s="65"/>
    </row>
    <row r="254" spans="1:17" ht="12.75">
      <c r="A254" s="276"/>
      <c r="B254" s="159"/>
      <c r="C254" s="159"/>
      <c r="D254" s="159"/>
      <c r="E254" s="159"/>
      <c r="F254" s="159"/>
      <c r="G254" s="159"/>
      <c r="H254" s="159"/>
      <c r="I254" s="159"/>
      <c r="O254" s="65"/>
      <c r="P254" s="65"/>
      <c r="Q254" s="65"/>
    </row>
    <row r="255" spans="1:17" ht="12.75">
      <c r="A255" s="276"/>
      <c r="B255" s="159"/>
      <c r="C255" s="159"/>
      <c r="D255" s="159"/>
      <c r="E255" s="159"/>
      <c r="F255" s="159"/>
      <c r="G255" s="159"/>
      <c r="H255" s="159"/>
      <c r="I255" s="159"/>
      <c r="O255" s="65"/>
      <c r="P255" s="65"/>
      <c r="Q255" s="65"/>
    </row>
    <row r="256" spans="1:17" ht="12.75">
      <c r="A256" s="276"/>
      <c r="B256" s="159"/>
      <c r="C256" s="159"/>
      <c r="D256" s="159"/>
      <c r="E256" s="159"/>
      <c r="F256" s="159"/>
      <c r="G256" s="159"/>
      <c r="H256" s="159"/>
      <c r="I256" s="159"/>
      <c r="O256" s="65"/>
      <c r="P256" s="65"/>
      <c r="Q256" s="65"/>
    </row>
    <row r="257" spans="1:17" ht="12.75">
      <c r="A257" s="276"/>
      <c r="B257" s="159"/>
      <c r="C257" s="159"/>
      <c r="D257" s="159"/>
      <c r="E257" s="159"/>
      <c r="F257" s="159"/>
      <c r="G257" s="159"/>
      <c r="H257" s="159"/>
      <c r="I257" s="159"/>
      <c r="O257" s="65"/>
      <c r="P257" s="65"/>
      <c r="Q257" s="65"/>
    </row>
    <row r="258" spans="1:17" ht="12.75">
      <c r="A258" s="276"/>
      <c r="B258" s="159"/>
      <c r="C258" s="159"/>
      <c r="D258" s="159"/>
      <c r="E258" s="159"/>
      <c r="F258" s="159"/>
      <c r="G258" s="159"/>
      <c r="H258" s="159"/>
      <c r="I258" s="159"/>
      <c r="O258" s="65"/>
      <c r="P258" s="65"/>
      <c r="Q258" s="65"/>
    </row>
    <row r="259" spans="1:17" ht="12.75">
      <c r="A259" s="276"/>
      <c r="B259" s="159"/>
      <c r="C259" s="159"/>
      <c r="D259" s="159"/>
      <c r="E259" s="159"/>
      <c r="F259" s="159"/>
      <c r="G259" s="159"/>
      <c r="H259" s="159"/>
      <c r="I259" s="159"/>
      <c r="O259" s="65"/>
      <c r="P259" s="65"/>
      <c r="Q259" s="65"/>
    </row>
    <row r="260" spans="1:17" ht="12.75">
      <c r="A260" s="276"/>
      <c r="B260" s="159"/>
      <c r="C260" s="159"/>
      <c r="D260" s="159"/>
      <c r="E260" s="159"/>
      <c r="F260" s="159"/>
      <c r="G260" s="159"/>
      <c r="H260" s="159"/>
      <c r="I260" s="159"/>
      <c r="O260" s="65"/>
      <c r="P260" s="65"/>
      <c r="Q260" s="65"/>
    </row>
    <row r="261" spans="1:17" ht="12.75">
      <c r="A261" s="276"/>
      <c r="B261" s="159"/>
      <c r="C261" s="159"/>
      <c r="D261" s="159"/>
      <c r="E261" s="159"/>
      <c r="F261" s="159"/>
      <c r="G261" s="159"/>
      <c r="H261" s="159"/>
      <c r="I261" s="159"/>
      <c r="O261" s="65"/>
      <c r="P261" s="65"/>
      <c r="Q261" s="65"/>
    </row>
    <row r="262" spans="1:17" ht="12.75">
      <c r="A262" s="276"/>
      <c r="B262" s="159"/>
      <c r="C262" s="159"/>
      <c r="D262" s="159"/>
      <c r="E262" s="159"/>
      <c r="F262" s="159"/>
      <c r="G262" s="159"/>
      <c r="H262" s="159"/>
      <c r="I262" s="159"/>
      <c r="O262" s="65"/>
      <c r="P262" s="65"/>
      <c r="Q262" s="65"/>
    </row>
    <row r="263" spans="1:17" ht="12.75">
      <c r="A263" s="276"/>
      <c r="B263" s="159"/>
      <c r="C263" s="159"/>
      <c r="D263" s="159"/>
      <c r="E263" s="159"/>
      <c r="F263" s="159"/>
      <c r="G263" s="159"/>
      <c r="H263" s="159"/>
      <c r="I263" s="159"/>
      <c r="O263" s="65"/>
      <c r="P263" s="65"/>
      <c r="Q263" s="65"/>
    </row>
    <row r="264" spans="1:17" ht="12.75">
      <c r="A264" s="276"/>
      <c r="B264" s="159"/>
      <c r="C264" s="159"/>
      <c r="D264" s="159"/>
      <c r="E264" s="159"/>
      <c r="F264" s="159"/>
      <c r="G264" s="159"/>
      <c r="H264" s="159"/>
      <c r="I264" s="159"/>
      <c r="O264" s="65"/>
      <c r="P264" s="65"/>
      <c r="Q264" s="65"/>
    </row>
    <row r="265" spans="1:17" ht="12.75">
      <c r="A265" s="276"/>
      <c r="B265" s="159"/>
      <c r="C265" s="159"/>
      <c r="D265" s="159"/>
      <c r="E265" s="159"/>
      <c r="F265" s="159"/>
      <c r="G265" s="159"/>
      <c r="H265" s="159"/>
      <c r="I265" s="159"/>
      <c r="O265" s="65"/>
      <c r="P265" s="65"/>
      <c r="Q265" s="65"/>
    </row>
    <row r="266" spans="1:17" ht="12.75">
      <c r="A266" s="276"/>
      <c r="B266" s="159"/>
      <c r="C266" s="159"/>
      <c r="D266" s="159"/>
      <c r="E266" s="159"/>
      <c r="F266" s="159"/>
      <c r="G266" s="159"/>
      <c r="H266" s="159"/>
      <c r="I266" s="159"/>
      <c r="O266" s="65"/>
      <c r="P266" s="65"/>
      <c r="Q266" s="65"/>
    </row>
    <row r="267" spans="1:17" ht="12.75">
      <c r="A267" s="276"/>
      <c r="B267" s="159"/>
      <c r="C267" s="159"/>
      <c r="D267" s="159"/>
      <c r="E267" s="159"/>
      <c r="F267" s="159"/>
      <c r="G267" s="159"/>
      <c r="H267" s="159"/>
      <c r="I267" s="159"/>
      <c r="O267" s="65"/>
      <c r="P267" s="65"/>
      <c r="Q267" s="65"/>
    </row>
    <row r="268" spans="1:17" ht="12.75">
      <c r="A268" s="276"/>
      <c r="B268" s="159"/>
      <c r="C268" s="159"/>
      <c r="D268" s="159"/>
      <c r="E268" s="159"/>
      <c r="F268" s="159"/>
      <c r="G268" s="159"/>
      <c r="H268" s="159"/>
      <c r="I268" s="159"/>
      <c r="O268" s="65"/>
      <c r="P268" s="65"/>
      <c r="Q268" s="65"/>
    </row>
    <row r="269" spans="1:17" ht="12.75">
      <c r="A269" s="276"/>
      <c r="B269" s="159"/>
      <c r="C269" s="159"/>
      <c r="D269" s="159"/>
      <c r="E269" s="159"/>
      <c r="F269" s="159"/>
      <c r="G269" s="159"/>
      <c r="H269" s="159"/>
      <c r="I269" s="159"/>
      <c r="O269" s="65"/>
      <c r="P269" s="65"/>
      <c r="Q269" s="65"/>
    </row>
    <row r="270" spans="1:17" ht="12.75">
      <c r="A270" s="276"/>
      <c r="B270" s="159"/>
      <c r="C270" s="159"/>
      <c r="D270" s="159"/>
      <c r="E270" s="159"/>
      <c r="F270" s="159"/>
      <c r="G270" s="159"/>
      <c r="H270" s="159"/>
      <c r="I270" s="159"/>
      <c r="O270" s="65"/>
      <c r="P270" s="65"/>
      <c r="Q270" s="65"/>
    </row>
    <row r="271" spans="1:17" ht="12.75">
      <c r="A271" s="276"/>
      <c r="B271" s="159"/>
      <c r="C271" s="159"/>
      <c r="D271" s="159"/>
      <c r="E271" s="159"/>
      <c r="F271" s="159"/>
      <c r="G271" s="159"/>
      <c r="H271" s="159"/>
      <c r="I271" s="159"/>
      <c r="O271" s="65"/>
      <c r="P271" s="65"/>
      <c r="Q271" s="65"/>
    </row>
    <row r="272" spans="1:17" ht="12.75">
      <c r="A272" s="276"/>
      <c r="B272" s="159"/>
      <c r="C272" s="159"/>
      <c r="D272" s="159"/>
      <c r="E272" s="159"/>
      <c r="F272" s="159"/>
      <c r="G272" s="159"/>
      <c r="H272" s="159"/>
      <c r="I272" s="159"/>
      <c r="O272" s="65"/>
      <c r="P272" s="65"/>
      <c r="Q272" s="65"/>
    </row>
    <row r="273" spans="1:17" ht="12.75">
      <c r="A273" s="276"/>
      <c r="B273" s="159"/>
      <c r="C273" s="159"/>
      <c r="D273" s="159"/>
      <c r="E273" s="159"/>
      <c r="F273" s="159"/>
      <c r="G273" s="159"/>
      <c r="H273" s="159"/>
      <c r="I273" s="159"/>
      <c r="O273" s="65"/>
      <c r="P273" s="65"/>
      <c r="Q273" s="65"/>
    </row>
    <row r="274" spans="1:17" ht="12.75">
      <c r="A274" s="276"/>
      <c r="B274" s="159"/>
      <c r="C274" s="159"/>
      <c r="D274" s="159"/>
      <c r="E274" s="159"/>
      <c r="F274" s="159"/>
      <c r="G274" s="159"/>
      <c r="H274" s="159"/>
      <c r="I274" s="159"/>
      <c r="O274" s="65"/>
      <c r="P274" s="65"/>
      <c r="Q274" s="65"/>
    </row>
    <row r="275" spans="1:17" ht="12.75">
      <c r="A275" s="276"/>
      <c r="B275" s="159"/>
      <c r="C275" s="159"/>
      <c r="D275" s="159"/>
      <c r="E275" s="159"/>
      <c r="F275" s="159"/>
      <c r="G275" s="159"/>
      <c r="H275" s="159"/>
      <c r="I275" s="159"/>
      <c r="O275" s="65"/>
      <c r="P275" s="65"/>
      <c r="Q275" s="65"/>
    </row>
    <row r="276" spans="1:17" ht="12.75">
      <c r="A276" s="276"/>
      <c r="B276" s="159"/>
      <c r="C276" s="159"/>
      <c r="D276" s="159"/>
      <c r="E276" s="159"/>
      <c r="F276" s="159"/>
      <c r="G276" s="159"/>
      <c r="H276" s="159"/>
      <c r="I276" s="159"/>
      <c r="O276" s="65"/>
      <c r="P276" s="65"/>
      <c r="Q276" s="65"/>
    </row>
    <row r="277" spans="1:17" ht="12.75">
      <c r="A277" s="276"/>
      <c r="B277" s="159"/>
      <c r="C277" s="159"/>
      <c r="D277" s="159"/>
      <c r="E277" s="159"/>
      <c r="F277" s="159"/>
      <c r="G277" s="159"/>
      <c r="H277" s="159"/>
      <c r="I277" s="159"/>
      <c r="O277" s="65"/>
      <c r="P277" s="65"/>
      <c r="Q277" s="65"/>
    </row>
    <row r="278" spans="1:17" ht="12.75">
      <c r="A278" s="276"/>
      <c r="B278" s="159"/>
      <c r="C278" s="159"/>
      <c r="D278" s="159"/>
      <c r="E278" s="159"/>
      <c r="F278" s="159"/>
      <c r="G278" s="159"/>
      <c r="H278" s="159"/>
      <c r="I278" s="159"/>
      <c r="O278" s="65"/>
      <c r="P278" s="65"/>
      <c r="Q278" s="65"/>
    </row>
    <row r="279" spans="1:17" ht="12.75">
      <c r="A279" s="276"/>
      <c r="B279" s="159"/>
      <c r="C279" s="159"/>
      <c r="D279" s="159"/>
      <c r="E279" s="159"/>
      <c r="F279" s="159"/>
      <c r="G279" s="159"/>
      <c r="H279" s="159"/>
      <c r="I279" s="159"/>
      <c r="O279" s="65"/>
      <c r="P279" s="65"/>
      <c r="Q279" s="65"/>
    </row>
    <row r="280" spans="1:17" ht="12.75">
      <c r="A280" s="276"/>
      <c r="B280" s="159"/>
      <c r="C280" s="159"/>
      <c r="D280" s="159"/>
      <c r="E280" s="159"/>
      <c r="F280" s="159"/>
      <c r="G280" s="159"/>
      <c r="H280" s="159"/>
      <c r="I280" s="159"/>
      <c r="O280" s="65"/>
      <c r="P280" s="65"/>
      <c r="Q280" s="65"/>
    </row>
    <row r="281" spans="1:17" ht="12.75">
      <c r="A281" s="276"/>
      <c r="B281" s="159"/>
      <c r="C281" s="159"/>
      <c r="D281" s="159"/>
      <c r="E281" s="159"/>
      <c r="F281" s="159"/>
      <c r="G281" s="159"/>
      <c r="H281" s="159"/>
      <c r="I281" s="159"/>
      <c r="O281" s="65"/>
      <c r="P281" s="65"/>
      <c r="Q281" s="65"/>
    </row>
    <row r="282" spans="1:17" ht="12.75">
      <c r="A282" s="276"/>
      <c r="B282" s="159"/>
      <c r="C282" s="159"/>
      <c r="D282" s="159"/>
      <c r="E282" s="159"/>
      <c r="F282" s="159"/>
      <c r="G282" s="159"/>
      <c r="H282" s="159"/>
      <c r="I282" s="159"/>
      <c r="O282" s="65"/>
      <c r="P282" s="65"/>
      <c r="Q282" s="65"/>
    </row>
    <row r="283" spans="1:17" ht="12.75">
      <c r="A283" s="276"/>
      <c r="B283" s="159"/>
      <c r="C283" s="159"/>
      <c r="D283" s="159"/>
      <c r="E283" s="159"/>
      <c r="F283" s="159"/>
      <c r="G283" s="159"/>
      <c r="H283" s="159"/>
      <c r="I283" s="159"/>
      <c r="O283" s="65"/>
      <c r="P283" s="65"/>
      <c r="Q283" s="65"/>
    </row>
    <row r="284" spans="1:17" ht="12.75">
      <c r="A284" s="276"/>
      <c r="B284" s="159"/>
      <c r="C284" s="159"/>
      <c r="D284" s="159"/>
      <c r="E284" s="159"/>
      <c r="F284" s="159"/>
      <c r="G284" s="159"/>
      <c r="H284" s="159"/>
      <c r="I284" s="159"/>
      <c r="O284" s="65"/>
      <c r="P284" s="65"/>
      <c r="Q284" s="65"/>
    </row>
    <row r="285" spans="1:17" ht="12.75">
      <c r="A285" s="276"/>
      <c r="B285" s="159"/>
      <c r="C285" s="159"/>
      <c r="D285" s="159"/>
      <c r="E285" s="159"/>
      <c r="F285" s="159"/>
      <c r="G285" s="159"/>
      <c r="H285" s="159"/>
      <c r="I285" s="159"/>
      <c r="O285" s="65"/>
      <c r="P285" s="65"/>
      <c r="Q285" s="65"/>
    </row>
    <row r="286" spans="1:17" ht="12.75">
      <c r="A286" s="276"/>
      <c r="B286" s="159"/>
      <c r="C286" s="159"/>
      <c r="D286" s="159"/>
      <c r="E286" s="159"/>
      <c r="F286" s="159"/>
      <c r="G286" s="159"/>
      <c r="H286" s="159"/>
      <c r="I286" s="159"/>
      <c r="O286" s="65"/>
      <c r="P286" s="65"/>
      <c r="Q286" s="65"/>
    </row>
    <row r="287" spans="1:17" ht="12.75">
      <c r="A287" s="276"/>
      <c r="B287" s="159"/>
      <c r="C287" s="159"/>
      <c r="D287" s="159"/>
      <c r="E287" s="159"/>
      <c r="F287" s="159"/>
      <c r="G287" s="159"/>
      <c r="H287" s="159"/>
      <c r="I287" s="159"/>
      <c r="O287" s="65"/>
      <c r="P287" s="65"/>
      <c r="Q287" s="65"/>
    </row>
    <row r="288" spans="1:17" ht="12.75">
      <c r="A288" s="276"/>
      <c r="B288" s="159"/>
      <c r="C288" s="159"/>
      <c r="D288" s="159"/>
      <c r="E288" s="159"/>
      <c r="F288" s="159"/>
      <c r="G288" s="159"/>
      <c r="H288" s="159"/>
      <c r="I288" s="159"/>
      <c r="O288" s="65"/>
      <c r="P288" s="65"/>
      <c r="Q288" s="65"/>
    </row>
    <row r="289" spans="1:17" ht="12.75">
      <c r="A289" s="276"/>
      <c r="B289" s="159"/>
      <c r="C289" s="159"/>
      <c r="D289" s="159"/>
      <c r="E289" s="159"/>
      <c r="F289" s="159"/>
      <c r="G289" s="159"/>
      <c r="H289" s="159"/>
      <c r="I289" s="159"/>
      <c r="O289" s="65"/>
      <c r="P289" s="65"/>
      <c r="Q289" s="65"/>
    </row>
    <row r="290" spans="1:17" ht="12.75">
      <c r="A290" s="276"/>
      <c r="B290" s="159"/>
      <c r="C290" s="159"/>
      <c r="D290" s="159"/>
      <c r="E290" s="159"/>
      <c r="F290" s="159"/>
      <c r="G290" s="159"/>
      <c r="H290" s="159"/>
      <c r="I290" s="159"/>
      <c r="O290" s="65"/>
      <c r="P290" s="65"/>
      <c r="Q290" s="65"/>
    </row>
    <row r="291" spans="1:17" ht="12.75">
      <c r="A291" s="276"/>
      <c r="B291" s="159"/>
      <c r="C291" s="159"/>
      <c r="D291" s="159"/>
      <c r="E291" s="159"/>
      <c r="F291" s="159"/>
      <c r="G291" s="159"/>
      <c r="H291" s="159"/>
      <c r="I291" s="159"/>
      <c r="O291" s="65"/>
      <c r="P291" s="65"/>
      <c r="Q291" s="65"/>
    </row>
    <row r="292" spans="1:17" ht="12.75">
      <c r="A292" s="276"/>
      <c r="B292" s="159"/>
      <c r="C292" s="159"/>
      <c r="D292" s="159"/>
      <c r="E292" s="159"/>
      <c r="F292" s="159"/>
      <c r="G292" s="159"/>
      <c r="H292" s="159"/>
      <c r="I292" s="159"/>
      <c r="O292" s="65"/>
      <c r="P292" s="65"/>
      <c r="Q292" s="65"/>
    </row>
    <row r="293" spans="1:17" ht="12.75">
      <c r="A293" s="276"/>
      <c r="B293" s="159"/>
      <c r="C293" s="159"/>
      <c r="D293" s="159"/>
      <c r="E293" s="159"/>
      <c r="F293" s="159"/>
      <c r="G293" s="159"/>
      <c r="H293" s="159"/>
      <c r="I293" s="159"/>
      <c r="O293" s="65"/>
      <c r="P293" s="65"/>
      <c r="Q293" s="65"/>
    </row>
    <row r="294" spans="1:17" ht="12.75">
      <c r="A294" s="276"/>
      <c r="B294" s="159"/>
      <c r="C294" s="159"/>
      <c r="D294" s="159"/>
      <c r="E294" s="159"/>
      <c r="F294" s="159"/>
      <c r="G294" s="159"/>
      <c r="H294" s="159"/>
      <c r="I294" s="159"/>
      <c r="O294" s="65"/>
      <c r="P294" s="65"/>
      <c r="Q294" s="65"/>
    </row>
    <row r="295" spans="1:17" ht="12.75">
      <c r="A295" s="276"/>
      <c r="B295" s="159"/>
      <c r="C295" s="159"/>
      <c r="D295" s="159"/>
      <c r="E295" s="159"/>
      <c r="F295" s="159"/>
      <c r="G295" s="159"/>
      <c r="H295" s="159"/>
      <c r="I295" s="159"/>
      <c r="O295" s="65"/>
      <c r="P295" s="65"/>
      <c r="Q295" s="65"/>
    </row>
    <row r="296" spans="1:17" ht="12.75">
      <c r="A296" s="276"/>
      <c r="B296" s="159"/>
      <c r="C296" s="159"/>
      <c r="D296" s="159"/>
      <c r="E296" s="159"/>
      <c r="F296" s="159"/>
      <c r="G296" s="159"/>
      <c r="H296" s="159"/>
      <c r="I296" s="159"/>
      <c r="O296" s="65"/>
      <c r="P296" s="65"/>
      <c r="Q296" s="65"/>
    </row>
    <row r="297" spans="1:17" ht="12.75">
      <c r="A297" s="276"/>
      <c r="B297" s="159"/>
      <c r="C297" s="159"/>
      <c r="D297" s="159"/>
      <c r="E297" s="159"/>
      <c r="F297" s="159"/>
      <c r="G297" s="159"/>
      <c r="H297" s="159"/>
      <c r="I297" s="159"/>
      <c r="O297" s="65"/>
      <c r="P297" s="65"/>
      <c r="Q297" s="65"/>
    </row>
    <row r="298" spans="1:17" ht="12.75">
      <c r="A298" s="276"/>
      <c r="B298" s="159"/>
      <c r="C298" s="159"/>
      <c r="D298" s="159"/>
      <c r="E298" s="159"/>
      <c r="F298" s="159"/>
      <c r="G298" s="159"/>
      <c r="H298" s="159"/>
      <c r="I298" s="159"/>
      <c r="O298" s="65"/>
      <c r="P298" s="65"/>
      <c r="Q298" s="65"/>
    </row>
    <row r="299" spans="1:17" ht="12.75">
      <c r="A299" s="276"/>
      <c r="B299" s="159"/>
      <c r="C299" s="159"/>
      <c r="D299" s="159"/>
      <c r="E299" s="159"/>
      <c r="F299" s="159"/>
      <c r="G299" s="159"/>
      <c r="H299" s="159"/>
      <c r="I299" s="159"/>
      <c r="O299" s="65"/>
      <c r="P299" s="65"/>
      <c r="Q299" s="65"/>
    </row>
    <row r="300" spans="1:17" ht="12.75">
      <c r="A300" s="276"/>
      <c r="B300" s="159"/>
      <c r="C300" s="159"/>
      <c r="D300" s="159"/>
      <c r="E300" s="159"/>
      <c r="F300" s="159"/>
      <c r="G300" s="159"/>
      <c r="H300" s="159"/>
      <c r="I300" s="159"/>
      <c r="O300" s="65"/>
      <c r="P300" s="65"/>
      <c r="Q300" s="65"/>
    </row>
    <row r="301" spans="15:17" ht="12.75">
      <c r="O301" s="65"/>
      <c r="P301" s="65"/>
      <c r="Q301" s="65"/>
    </row>
    <row r="302" spans="15:17" ht="12.75">
      <c r="O302" s="65"/>
      <c r="P302" s="65"/>
      <c r="Q302" s="65"/>
    </row>
    <row r="303" spans="15:17" ht="12.75">
      <c r="O303" s="65"/>
      <c r="P303" s="65"/>
      <c r="Q303" s="65"/>
    </row>
    <row r="304" spans="15:17" ht="12.75">
      <c r="O304" s="65"/>
      <c r="P304" s="65"/>
      <c r="Q304" s="65"/>
    </row>
    <row r="305" spans="15:17" ht="12.75">
      <c r="O305" s="65"/>
      <c r="P305" s="65"/>
      <c r="Q305" s="65"/>
    </row>
    <row r="306" spans="15:17" ht="12.75">
      <c r="O306" s="65"/>
      <c r="P306" s="65"/>
      <c r="Q306" s="65"/>
    </row>
    <row r="307" spans="15:17" ht="12.75">
      <c r="O307" s="65"/>
      <c r="P307" s="65"/>
      <c r="Q307" s="65"/>
    </row>
    <row r="308" spans="15:17" ht="12.75">
      <c r="O308" s="65"/>
      <c r="P308" s="65"/>
      <c r="Q308" s="65"/>
    </row>
    <row r="309" spans="15:17" ht="12.75">
      <c r="O309" s="65"/>
      <c r="P309" s="65"/>
      <c r="Q309" s="65"/>
    </row>
    <row r="310" spans="15:17" ht="12.75">
      <c r="O310" s="65"/>
      <c r="P310" s="65"/>
      <c r="Q310" s="65"/>
    </row>
    <row r="311" spans="15:17" ht="12.75">
      <c r="O311" s="65"/>
      <c r="P311" s="65"/>
      <c r="Q311" s="65"/>
    </row>
    <row r="312" spans="15:17" ht="12.75">
      <c r="O312" s="65"/>
      <c r="P312" s="65"/>
      <c r="Q312" s="65"/>
    </row>
    <row r="313" spans="15:17" ht="12.75">
      <c r="O313" s="65"/>
      <c r="P313" s="65"/>
      <c r="Q313" s="65"/>
    </row>
    <row r="314" spans="15:17" ht="12.75">
      <c r="O314" s="65"/>
      <c r="P314" s="65"/>
      <c r="Q314" s="65"/>
    </row>
    <row r="315" spans="15:17" ht="12.75">
      <c r="O315" s="65"/>
      <c r="P315" s="65"/>
      <c r="Q315" s="65"/>
    </row>
    <row r="316" spans="15:17" ht="12.75">
      <c r="O316" s="65"/>
      <c r="P316" s="65"/>
      <c r="Q316" s="65"/>
    </row>
    <row r="317" spans="15:17" ht="12.75">
      <c r="O317" s="65"/>
      <c r="P317" s="65"/>
      <c r="Q317" s="65"/>
    </row>
    <row r="318" spans="15:17" ht="12.75">
      <c r="O318" s="65"/>
      <c r="P318" s="65"/>
      <c r="Q318" s="65"/>
    </row>
    <row r="319" spans="15:17" ht="12.75">
      <c r="O319" s="65"/>
      <c r="P319" s="65"/>
      <c r="Q319" s="65"/>
    </row>
    <row r="320" spans="15:17" ht="12.75">
      <c r="O320" s="65"/>
      <c r="P320" s="65"/>
      <c r="Q320" s="65"/>
    </row>
    <row r="321" spans="15:17" ht="12.75">
      <c r="O321" s="65"/>
      <c r="P321" s="65"/>
      <c r="Q321" s="65"/>
    </row>
    <row r="322" spans="15:17" ht="12.75">
      <c r="O322" s="65"/>
      <c r="P322" s="65"/>
      <c r="Q322" s="65"/>
    </row>
    <row r="323" spans="15:17" ht="12.75">
      <c r="O323" s="65"/>
      <c r="P323" s="65"/>
      <c r="Q323" s="65"/>
    </row>
    <row r="324" spans="15:17" ht="12.75">
      <c r="O324" s="65"/>
      <c r="P324" s="65"/>
      <c r="Q324" s="65"/>
    </row>
    <row r="325" spans="15:17" ht="12.75">
      <c r="O325" s="65"/>
      <c r="P325" s="65"/>
      <c r="Q325" s="65"/>
    </row>
    <row r="326" spans="15:17" ht="12.75">
      <c r="O326" s="65"/>
      <c r="P326" s="65"/>
      <c r="Q326" s="65"/>
    </row>
    <row r="327" spans="15:17" ht="12.75">
      <c r="O327" s="65"/>
      <c r="P327" s="65"/>
      <c r="Q327" s="65"/>
    </row>
    <row r="328" spans="15:17" ht="12.75">
      <c r="O328" s="65"/>
      <c r="P328" s="65"/>
      <c r="Q328" s="65"/>
    </row>
    <row r="329" spans="15:17" ht="12.75">
      <c r="O329" s="65"/>
      <c r="P329" s="65"/>
      <c r="Q329" s="65"/>
    </row>
    <row r="330" spans="15:17" ht="12.75">
      <c r="O330" s="65"/>
      <c r="P330" s="65"/>
      <c r="Q330" s="65"/>
    </row>
    <row r="331" spans="15:17" ht="12.75">
      <c r="O331" s="65"/>
      <c r="P331" s="65"/>
      <c r="Q331" s="65"/>
    </row>
    <row r="332" spans="15:17" ht="12.75">
      <c r="O332" s="65"/>
      <c r="P332" s="65"/>
      <c r="Q332" s="65"/>
    </row>
    <row r="333" spans="15:17" ht="12.75">
      <c r="O333" s="65"/>
      <c r="P333" s="65"/>
      <c r="Q333" s="65"/>
    </row>
    <row r="334" spans="15:17" ht="12.75">
      <c r="O334" s="65"/>
      <c r="P334" s="65"/>
      <c r="Q334" s="65"/>
    </row>
    <row r="335" spans="15:17" ht="12.75">
      <c r="O335" s="65"/>
      <c r="P335" s="65"/>
      <c r="Q335" s="65"/>
    </row>
    <row r="336" spans="15:17" ht="12.75">
      <c r="O336" s="65"/>
      <c r="P336" s="65"/>
      <c r="Q336" s="65"/>
    </row>
    <row r="337" spans="15:17" ht="12.75">
      <c r="O337" s="65"/>
      <c r="P337" s="65"/>
      <c r="Q337" s="65"/>
    </row>
    <row r="338" spans="15:17" ht="12.75">
      <c r="O338" s="65"/>
      <c r="P338" s="65"/>
      <c r="Q338" s="65"/>
    </row>
    <row r="339" spans="15:17" ht="12.75">
      <c r="O339" s="65"/>
      <c r="P339" s="65"/>
      <c r="Q339" s="65"/>
    </row>
    <row r="340" spans="15:17" ht="12.75">
      <c r="O340" s="65"/>
      <c r="P340" s="65"/>
      <c r="Q340" s="65"/>
    </row>
    <row r="341" spans="15:17" ht="12.75">
      <c r="O341" s="65"/>
      <c r="P341" s="65"/>
      <c r="Q341" s="65"/>
    </row>
    <row r="342" spans="15:17" ht="12.75">
      <c r="O342" s="65"/>
      <c r="P342" s="65"/>
      <c r="Q342" s="65"/>
    </row>
    <row r="343" spans="15:17" ht="12.75">
      <c r="O343" s="65"/>
      <c r="P343" s="65"/>
      <c r="Q343" s="65"/>
    </row>
    <row r="344" spans="15:17" ht="12.75">
      <c r="O344" s="65"/>
      <c r="P344" s="65"/>
      <c r="Q344" s="65"/>
    </row>
    <row r="345" spans="15:17" ht="12.75">
      <c r="O345" s="65"/>
      <c r="P345" s="65"/>
      <c r="Q345" s="65"/>
    </row>
    <row r="346" spans="15:17" ht="12.75">
      <c r="O346" s="65"/>
      <c r="P346" s="65"/>
      <c r="Q346" s="65"/>
    </row>
    <row r="347" spans="15:17" ht="12.75">
      <c r="O347" s="65"/>
      <c r="P347" s="65"/>
      <c r="Q347" s="65"/>
    </row>
    <row r="348" spans="15:17" ht="12.75">
      <c r="O348" s="65"/>
      <c r="P348" s="65"/>
      <c r="Q348" s="65"/>
    </row>
    <row r="349" spans="15:17" ht="12.75">
      <c r="O349" s="65"/>
      <c r="P349" s="65"/>
      <c r="Q349" s="65"/>
    </row>
    <row r="350" spans="15:17" ht="12.75">
      <c r="O350" s="65"/>
      <c r="P350" s="65"/>
      <c r="Q350" s="65"/>
    </row>
    <row r="351" spans="15:17" ht="12.75">
      <c r="O351" s="65"/>
      <c r="P351" s="65"/>
      <c r="Q351" s="65"/>
    </row>
    <row r="352" spans="15:17" ht="12.75">
      <c r="O352" s="65"/>
      <c r="P352" s="65"/>
      <c r="Q352" s="65"/>
    </row>
    <row r="353" spans="15:17" ht="12.75">
      <c r="O353" s="65"/>
      <c r="P353" s="65"/>
      <c r="Q353" s="65"/>
    </row>
    <row r="354" spans="15:17" ht="12.75">
      <c r="O354" s="65"/>
      <c r="P354" s="65"/>
      <c r="Q354" s="65"/>
    </row>
    <row r="355" spans="15:17" ht="12.75">
      <c r="O355" s="65"/>
      <c r="P355" s="65"/>
      <c r="Q355" s="65"/>
    </row>
    <row r="356" spans="15:17" ht="12.75">
      <c r="O356" s="65"/>
      <c r="P356" s="65"/>
      <c r="Q356" s="65"/>
    </row>
    <row r="357" spans="15:17" ht="12.75">
      <c r="O357" s="65"/>
      <c r="P357" s="65"/>
      <c r="Q357" s="65"/>
    </row>
    <row r="358" spans="15:17" ht="12.75">
      <c r="O358" s="65"/>
      <c r="P358" s="65"/>
      <c r="Q358" s="65"/>
    </row>
    <row r="359" spans="15:17" ht="12.75">
      <c r="O359" s="65"/>
      <c r="P359" s="65"/>
      <c r="Q359" s="65"/>
    </row>
    <row r="360" spans="15:17" ht="12.75">
      <c r="O360" s="65"/>
      <c r="P360" s="65"/>
      <c r="Q360" s="65"/>
    </row>
    <row r="361" spans="15:17" ht="12.75">
      <c r="O361" s="65"/>
      <c r="P361" s="65"/>
      <c r="Q361" s="65"/>
    </row>
    <row r="362" spans="15:17" ht="12.75">
      <c r="O362" s="65"/>
      <c r="P362" s="65"/>
      <c r="Q362" s="65"/>
    </row>
    <row r="363" spans="15:17" ht="12.75">
      <c r="O363" s="65"/>
      <c r="P363" s="65"/>
      <c r="Q363" s="65"/>
    </row>
    <row r="364" spans="15:17" ht="12.75">
      <c r="O364" s="65"/>
      <c r="P364" s="65"/>
      <c r="Q364" s="65"/>
    </row>
    <row r="365" spans="15:17" ht="12.75">
      <c r="O365" s="65"/>
      <c r="P365" s="65"/>
      <c r="Q365" s="65"/>
    </row>
    <row r="366" spans="15:17" ht="12.75">
      <c r="O366" s="65"/>
      <c r="P366" s="65"/>
      <c r="Q366" s="65"/>
    </row>
    <row r="367" spans="15:17" ht="12.75">
      <c r="O367" s="65"/>
      <c r="P367" s="65"/>
      <c r="Q367" s="65"/>
    </row>
    <row r="368" spans="15:17" ht="12.75">
      <c r="O368" s="65"/>
      <c r="P368" s="65"/>
      <c r="Q368" s="65"/>
    </row>
    <row r="369" spans="15:17" ht="12.75">
      <c r="O369" s="65"/>
      <c r="P369" s="65"/>
      <c r="Q369" s="65"/>
    </row>
    <row r="370" spans="15:17" ht="12.75">
      <c r="O370" s="65"/>
      <c r="P370" s="65"/>
      <c r="Q370" s="65"/>
    </row>
    <row r="371" spans="15:17" ht="12.75">
      <c r="O371" s="65"/>
      <c r="P371" s="65"/>
      <c r="Q371" s="65"/>
    </row>
    <row r="372" spans="15:17" ht="12.75">
      <c r="O372" s="65"/>
      <c r="P372" s="65"/>
      <c r="Q372" s="65"/>
    </row>
    <row r="373" spans="15:17" ht="12.75">
      <c r="O373" s="65"/>
      <c r="P373" s="65"/>
      <c r="Q373" s="65"/>
    </row>
    <row r="374" spans="15:17" ht="12.75">
      <c r="O374" s="65"/>
      <c r="P374" s="65"/>
      <c r="Q374" s="65"/>
    </row>
    <row r="375" spans="15:17" ht="12.75">
      <c r="O375" s="65"/>
      <c r="P375" s="65"/>
      <c r="Q375" s="65"/>
    </row>
    <row r="376" spans="15:17" ht="12.75">
      <c r="O376" s="65"/>
      <c r="P376" s="65"/>
      <c r="Q376" s="65"/>
    </row>
    <row r="377" spans="15:17" ht="12.75">
      <c r="O377" s="65"/>
      <c r="P377" s="65"/>
      <c r="Q377" s="65"/>
    </row>
    <row r="378" spans="15:17" ht="12.75">
      <c r="O378" s="65"/>
      <c r="P378" s="65"/>
      <c r="Q378" s="65"/>
    </row>
    <row r="379" spans="15:17" ht="12.75">
      <c r="O379" s="65"/>
      <c r="P379" s="65"/>
      <c r="Q379" s="65"/>
    </row>
    <row r="380" spans="15:17" ht="12.75">
      <c r="O380" s="65"/>
      <c r="P380" s="65"/>
      <c r="Q380" s="65"/>
    </row>
    <row r="381" spans="15:17" ht="12.75">
      <c r="O381" s="65"/>
      <c r="P381" s="65"/>
      <c r="Q381" s="65"/>
    </row>
    <row r="382" spans="15:17" ht="12.75">
      <c r="O382" s="65"/>
      <c r="P382" s="65"/>
      <c r="Q382" s="65"/>
    </row>
    <row r="383" spans="15:17" ht="12.75">
      <c r="O383" s="65"/>
      <c r="P383" s="65"/>
      <c r="Q383" s="65"/>
    </row>
    <row r="384" spans="15:17" ht="12.75">
      <c r="O384" s="65"/>
      <c r="P384" s="65"/>
      <c r="Q384" s="65"/>
    </row>
    <row r="385" spans="15:17" ht="12.75">
      <c r="O385" s="65"/>
      <c r="P385" s="65"/>
      <c r="Q385" s="65"/>
    </row>
    <row r="386" spans="15:17" ht="12.75">
      <c r="O386" s="65"/>
      <c r="P386" s="65"/>
      <c r="Q386" s="65"/>
    </row>
    <row r="387" spans="15:17" ht="12.75">
      <c r="O387" s="65"/>
      <c r="P387" s="65"/>
      <c r="Q387" s="65"/>
    </row>
    <row r="388" spans="15:17" ht="12.75">
      <c r="O388" s="65"/>
      <c r="P388" s="65"/>
      <c r="Q388" s="65"/>
    </row>
    <row r="389" spans="15:17" ht="12.75">
      <c r="O389" s="65"/>
      <c r="P389" s="65"/>
      <c r="Q389" s="65"/>
    </row>
    <row r="390" spans="15:17" ht="12.75">
      <c r="O390" s="65"/>
      <c r="P390" s="65"/>
      <c r="Q390" s="65"/>
    </row>
    <row r="391" spans="15:17" ht="12.75">
      <c r="O391" s="65"/>
      <c r="P391" s="65"/>
      <c r="Q391" s="65"/>
    </row>
    <row r="392" spans="15:17" ht="12.75">
      <c r="O392" s="65"/>
      <c r="P392" s="65"/>
      <c r="Q392" s="65"/>
    </row>
    <row r="393" spans="15:17" ht="12.75">
      <c r="O393" s="65"/>
      <c r="P393" s="65"/>
      <c r="Q393" s="65"/>
    </row>
    <row r="394" spans="15:17" ht="12.75">
      <c r="O394" s="65"/>
      <c r="P394" s="65"/>
      <c r="Q394" s="65"/>
    </row>
    <row r="395" spans="15:17" ht="12.75">
      <c r="O395" s="65"/>
      <c r="P395" s="65"/>
      <c r="Q395" s="65"/>
    </row>
    <row r="396" spans="15:17" ht="12.75">
      <c r="O396" s="65"/>
      <c r="P396" s="65"/>
      <c r="Q396" s="65"/>
    </row>
    <row r="397" spans="15:17" ht="12.75">
      <c r="O397" s="65"/>
      <c r="P397" s="65"/>
      <c r="Q397" s="65"/>
    </row>
    <row r="398" spans="15:17" ht="12.75">
      <c r="O398" s="65"/>
      <c r="P398" s="65"/>
      <c r="Q398" s="65"/>
    </row>
    <row r="399" spans="15:17" ht="12.75">
      <c r="O399" s="65"/>
      <c r="P399" s="65"/>
      <c r="Q399" s="65"/>
    </row>
    <row r="400" spans="15:17" ht="12.75">
      <c r="O400" s="65"/>
      <c r="P400" s="65"/>
      <c r="Q400" s="65"/>
    </row>
    <row r="401" spans="15:17" ht="12.75">
      <c r="O401" s="65"/>
      <c r="P401" s="65"/>
      <c r="Q401" s="65"/>
    </row>
    <row r="402" spans="15:17" ht="12.75">
      <c r="O402" s="65"/>
      <c r="P402" s="65"/>
      <c r="Q402" s="65"/>
    </row>
    <row r="403" spans="15:17" ht="12.75">
      <c r="O403" s="65"/>
      <c r="P403" s="65"/>
      <c r="Q403" s="65"/>
    </row>
    <row r="404" spans="15:17" ht="12.75">
      <c r="O404" s="65"/>
      <c r="P404" s="65"/>
      <c r="Q404" s="65"/>
    </row>
    <row r="405" spans="15:17" ht="12.75">
      <c r="O405" s="65"/>
      <c r="P405" s="65"/>
      <c r="Q405" s="65"/>
    </row>
    <row r="406" spans="15:17" ht="12.75">
      <c r="O406" s="65"/>
      <c r="P406" s="65"/>
      <c r="Q406" s="65"/>
    </row>
    <row r="407" spans="15:17" ht="12.75">
      <c r="O407" s="65"/>
      <c r="P407" s="65"/>
      <c r="Q407" s="65"/>
    </row>
    <row r="408" spans="15:17" ht="12.75">
      <c r="O408" s="65"/>
      <c r="P408" s="65"/>
      <c r="Q408" s="65"/>
    </row>
    <row r="409" spans="15:17" ht="12.75">
      <c r="O409" s="65"/>
      <c r="P409" s="65"/>
      <c r="Q409" s="65"/>
    </row>
    <row r="410" spans="15:17" ht="12.75">
      <c r="O410" s="65"/>
      <c r="P410" s="65"/>
      <c r="Q410" s="65"/>
    </row>
    <row r="411" spans="15:17" ht="12.75">
      <c r="O411" s="65"/>
      <c r="P411" s="65"/>
      <c r="Q411" s="65"/>
    </row>
    <row r="412" spans="15:17" ht="12.75">
      <c r="O412" s="65"/>
      <c r="P412" s="65"/>
      <c r="Q412" s="65"/>
    </row>
    <row r="413" spans="15:17" ht="12.75">
      <c r="O413" s="65"/>
      <c r="P413" s="65"/>
      <c r="Q413" s="65"/>
    </row>
    <row r="414" spans="15:17" ht="12.75">
      <c r="O414" s="65"/>
      <c r="P414" s="65"/>
      <c r="Q414" s="65"/>
    </row>
    <row r="415" spans="15:17" ht="12.75">
      <c r="O415" s="65"/>
      <c r="P415" s="65"/>
      <c r="Q415" s="65"/>
    </row>
    <row r="416" spans="15:17" ht="12.75">
      <c r="O416" s="65"/>
      <c r="P416" s="65"/>
      <c r="Q416" s="65"/>
    </row>
    <row r="417" spans="15:17" ht="12.75">
      <c r="O417" s="65"/>
      <c r="P417" s="65"/>
      <c r="Q417" s="65"/>
    </row>
    <row r="418" spans="15:17" ht="12.75">
      <c r="O418" s="65"/>
      <c r="P418" s="65"/>
      <c r="Q418" s="65"/>
    </row>
    <row r="419" spans="15:17" ht="12.75">
      <c r="O419" s="65"/>
      <c r="P419" s="65"/>
      <c r="Q419" s="65"/>
    </row>
    <row r="420" spans="15:17" ht="12.75">
      <c r="O420" s="65"/>
      <c r="P420" s="65"/>
      <c r="Q420" s="65"/>
    </row>
    <row r="421" spans="15:17" ht="12.75">
      <c r="O421" s="65"/>
      <c r="P421" s="65"/>
      <c r="Q421" s="65"/>
    </row>
    <row r="422" spans="15:17" ht="12.75">
      <c r="O422" s="65"/>
      <c r="P422" s="65"/>
      <c r="Q422" s="65"/>
    </row>
    <row r="423" spans="15:17" ht="12.75">
      <c r="O423" s="65"/>
      <c r="P423" s="65"/>
      <c r="Q423" s="65"/>
    </row>
    <row r="424" spans="15:17" ht="12.75">
      <c r="O424" s="65"/>
      <c r="P424" s="65"/>
      <c r="Q424" s="65"/>
    </row>
    <row r="425" spans="15:17" ht="12.75">
      <c r="O425" s="65"/>
      <c r="P425" s="65"/>
      <c r="Q425" s="65"/>
    </row>
    <row r="426" spans="15:17" ht="12.75">
      <c r="O426" s="65"/>
      <c r="P426" s="65"/>
      <c r="Q426" s="65"/>
    </row>
    <row r="427" spans="15:17" ht="12.75">
      <c r="O427" s="65"/>
      <c r="P427" s="65"/>
      <c r="Q427" s="65"/>
    </row>
    <row r="428" spans="15:17" ht="12.75">
      <c r="O428" s="65"/>
      <c r="P428" s="65"/>
      <c r="Q428" s="65"/>
    </row>
    <row r="429" spans="15:17" ht="12.75">
      <c r="O429" s="65"/>
      <c r="P429" s="65"/>
      <c r="Q429" s="65"/>
    </row>
    <row r="430" spans="15:17" ht="12.75">
      <c r="O430" s="65"/>
      <c r="P430" s="65"/>
      <c r="Q430" s="65"/>
    </row>
    <row r="431" spans="15:17" ht="12.75">
      <c r="O431" s="65"/>
      <c r="P431" s="65"/>
      <c r="Q431" s="65"/>
    </row>
    <row r="432" spans="15:17" ht="12.75">
      <c r="O432" s="65"/>
      <c r="P432" s="65"/>
      <c r="Q432" s="65"/>
    </row>
    <row r="433" spans="15:17" ht="12.75">
      <c r="O433" s="65"/>
      <c r="P433" s="65"/>
      <c r="Q433" s="65"/>
    </row>
    <row r="434" spans="15:17" ht="12.75">
      <c r="O434" s="65"/>
      <c r="P434" s="65"/>
      <c r="Q434" s="65"/>
    </row>
    <row r="435" spans="15:17" ht="12.75">
      <c r="O435" s="65"/>
      <c r="P435" s="65"/>
      <c r="Q435" s="65"/>
    </row>
    <row r="436" spans="15:17" ht="12.75">
      <c r="O436" s="65"/>
      <c r="P436" s="65"/>
      <c r="Q436" s="65"/>
    </row>
    <row r="437" spans="15:17" ht="12.75">
      <c r="O437" s="65"/>
      <c r="P437" s="65"/>
      <c r="Q437" s="65"/>
    </row>
    <row r="438" spans="15:17" ht="12.75">
      <c r="O438" s="65"/>
      <c r="P438" s="65"/>
      <c r="Q438" s="65"/>
    </row>
    <row r="439" spans="15:17" ht="12.75">
      <c r="O439" s="65"/>
      <c r="P439" s="65"/>
      <c r="Q439" s="65"/>
    </row>
    <row r="440" spans="15:17" ht="12.75">
      <c r="O440" s="65"/>
      <c r="P440" s="65"/>
      <c r="Q440" s="65"/>
    </row>
    <row r="441" spans="15:17" ht="12.75">
      <c r="O441" s="65"/>
      <c r="P441" s="65"/>
      <c r="Q441" s="65"/>
    </row>
    <row r="442" spans="15:17" ht="12.75">
      <c r="O442" s="65"/>
      <c r="P442" s="65"/>
      <c r="Q442" s="65"/>
    </row>
    <row r="443" spans="15:17" ht="12.75">
      <c r="O443" s="65"/>
      <c r="P443" s="65"/>
      <c r="Q443" s="65"/>
    </row>
    <row r="444" spans="15:17" ht="12.75">
      <c r="O444" s="65"/>
      <c r="P444" s="65"/>
      <c r="Q444" s="65"/>
    </row>
    <row r="445" spans="15:17" ht="12.75">
      <c r="O445" s="65"/>
      <c r="P445" s="65"/>
      <c r="Q445" s="65"/>
    </row>
    <row r="446" spans="15:17" ht="12.75">
      <c r="O446" s="65"/>
      <c r="P446" s="65"/>
      <c r="Q446" s="65"/>
    </row>
    <row r="447" spans="15:17" ht="12.75">
      <c r="O447" s="65"/>
      <c r="P447" s="65"/>
      <c r="Q447" s="65"/>
    </row>
    <row r="448" spans="15:17" ht="12.75">
      <c r="O448" s="65"/>
      <c r="P448" s="65"/>
      <c r="Q448" s="65"/>
    </row>
    <row r="449" spans="15:17" ht="12.75">
      <c r="O449" s="65"/>
      <c r="P449" s="65"/>
      <c r="Q449" s="65"/>
    </row>
    <row r="450" spans="15:17" ht="12.75">
      <c r="O450" s="65"/>
      <c r="P450" s="65"/>
      <c r="Q450" s="65"/>
    </row>
    <row r="451" spans="15:17" ht="12.75">
      <c r="O451" s="65"/>
      <c r="P451" s="65"/>
      <c r="Q451" s="65"/>
    </row>
    <row r="452" spans="15:17" ht="12.75">
      <c r="O452" s="65"/>
      <c r="P452" s="65"/>
      <c r="Q452" s="65"/>
    </row>
    <row r="453" spans="15:17" ht="12.75">
      <c r="O453" s="65"/>
      <c r="P453" s="65"/>
      <c r="Q453" s="65"/>
    </row>
    <row r="454" spans="15:17" ht="12.75">
      <c r="O454" s="65"/>
      <c r="P454" s="65"/>
      <c r="Q454" s="65"/>
    </row>
    <row r="455" spans="15:17" ht="12.75">
      <c r="O455" s="65"/>
      <c r="P455" s="65"/>
      <c r="Q455" s="65"/>
    </row>
    <row r="456" spans="15:17" ht="12.75">
      <c r="O456" s="65"/>
      <c r="P456" s="65"/>
      <c r="Q456" s="65"/>
    </row>
    <row r="457" spans="15:17" ht="12.75">
      <c r="O457" s="65"/>
      <c r="P457" s="65"/>
      <c r="Q457" s="65"/>
    </row>
    <row r="458" spans="15:17" ht="12.75">
      <c r="O458" s="65"/>
      <c r="P458" s="65"/>
      <c r="Q458" s="65"/>
    </row>
    <row r="459" spans="15:17" ht="12.75">
      <c r="O459" s="65"/>
      <c r="P459" s="65"/>
      <c r="Q459" s="65"/>
    </row>
    <row r="460" spans="15:17" ht="12.75">
      <c r="O460" s="65"/>
      <c r="P460" s="65"/>
      <c r="Q460" s="65"/>
    </row>
    <row r="461" spans="15:17" ht="12.75">
      <c r="O461" s="65"/>
      <c r="P461" s="65"/>
      <c r="Q461" s="65"/>
    </row>
    <row r="462" spans="15:17" ht="12.75">
      <c r="O462" s="65"/>
      <c r="P462" s="65"/>
      <c r="Q462" s="65"/>
    </row>
    <row r="463" spans="15:17" ht="12.75">
      <c r="O463" s="65"/>
      <c r="P463" s="65"/>
      <c r="Q463" s="65"/>
    </row>
    <row r="464" spans="15:17" ht="12.75">
      <c r="O464" s="65"/>
      <c r="P464" s="65"/>
      <c r="Q464" s="65"/>
    </row>
    <row r="465" spans="15:17" ht="12.75">
      <c r="O465" s="65"/>
      <c r="P465" s="65"/>
      <c r="Q465" s="65"/>
    </row>
    <row r="466" spans="15:17" ht="12.75">
      <c r="O466" s="65"/>
      <c r="P466" s="65"/>
      <c r="Q466" s="65"/>
    </row>
    <row r="467" spans="15:17" ht="12.75">
      <c r="O467" s="65"/>
      <c r="P467" s="65"/>
      <c r="Q467" s="65"/>
    </row>
    <row r="468" spans="15:17" ht="12.75">
      <c r="O468" s="65"/>
      <c r="P468" s="65"/>
      <c r="Q468" s="65"/>
    </row>
    <row r="469" spans="15:17" ht="12.75">
      <c r="O469" s="65"/>
      <c r="P469" s="65"/>
      <c r="Q469" s="65"/>
    </row>
    <row r="470" spans="15:17" ht="12.75">
      <c r="O470" s="65"/>
      <c r="P470" s="65"/>
      <c r="Q470" s="65"/>
    </row>
    <row r="471" spans="15:17" ht="12.75">
      <c r="O471" s="65"/>
      <c r="P471" s="65"/>
      <c r="Q471" s="65"/>
    </row>
    <row r="472" spans="15:17" ht="12.75">
      <c r="O472" s="65"/>
      <c r="P472" s="65"/>
      <c r="Q472" s="65"/>
    </row>
    <row r="473" spans="15:17" ht="12.75">
      <c r="O473" s="65"/>
      <c r="P473" s="65"/>
      <c r="Q473" s="65"/>
    </row>
    <row r="474" spans="15:17" ht="12.75">
      <c r="O474" s="65"/>
      <c r="P474" s="65"/>
      <c r="Q474" s="65"/>
    </row>
    <row r="475" spans="15:17" ht="12.75">
      <c r="O475" s="65"/>
      <c r="P475" s="65"/>
      <c r="Q475" s="65"/>
    </row>
    <row r="476" spans="15:17" ht="12.75">
      <c r="O476" s="65"/>
      <c r="P476" s="65"/>
      <c r="Q476" s="65"/>
    </row>
    <row r="477" spans="15:17" ht="12.75">
      <c r="O477" s="65"/>
      <c r="P477" s="65"/>
      <c r="Q477" s="65"/>
    </row>
    <row r="478" spans="15:17" ht="12.75">
      <c r="O478" s="65"/>
      <c r="P478" s="65"/>
      <c r="Q478" s="65"/>
    </row>
    <row r="479" spans="15:17" ht="12.75">
      <c r="O479" s="65"/>
      <c r="P479" s="65"/>
      <c r="Q479" s="65"/>
    </row>
    <row r="480" spans="15:17" ht="12.75">
      <c r="O480" s="65"/>
      <c r="P480" s="65"/>
      <c r="Q480" s="65"/>
    </row>
    <row r="481" spans="15:17" ht="12.75">
      <c r="O481" s="65"/>
      <c r="P481" s="65"/>
      <c r="Q481" s="65"/>
    </row>
    <row r="482" spans="15:17" ht="12.75">
      <c r="O482" s="65"/>
      <c r="P482" s="65"/>
      <c r="Q482" s="65"/>
    </row>
    <row r="483" spans="15:17" ht="12.75">
      <c r="O483" s="65"/>
      <c r="P483" s="65"/>
      <c r="Q483" s="65"/>
    </row>
    <row r="484" spans="15:17" ht="12.75">
      <c r="O484" s="65"/>
      <c r="P484" s="65"/>
      <c r="Q484" s="65"/>
    </row>
    <row r="485" spans="15:17" ht="12.75">
      <c r="O485" s="65"/>
      <c r="P485" s="65"/>
      <c r="Q485" s="65"/>
    </row>
    <row r="486" spans="15:17" ht="12.75">
      <c r="O486" s="65"/>
      <c r="P486" s="65"/>
      <c r="Q486" s="65"/>
    </row>
    <row r="487" spans="15:17" ht="12.75">
      <c r="O487" s="65"/>
      <c r="P487" s="65"/>
      <c r="Q487" s="65"/>
    </row>
    <row r="488" spans="15:17" ht="12.75">
      <c r="O488" s="65"/>
      <c r="P488" s="65"/>
      <c r="Q488" s="65"/>
    </row>
    <row r="489" spans="15:17" ht="12.75">
      <c r="O489" s="65"/>
      <c r="P489" s="65"/>
      <c r="Q489" s="65"/>
    </row>
    <row r="490" spans="15:17" ht="12.75">
      <c r="O490" s="65"/>
      <c r="P490" s="65"/>
      <c r="Q490" s="65"/>
    </row>
    <row r="491" spans="15:17" ht="12.75">
      <c r="O491" s="65"/>
      <c r="P491" s="65"/>
      <c r="Q491" s="65"/>
    </row>
    <row r="492" spans="15:17" ht="12.75">
      <c r="O492" s="65"/>
      <c r="P492" s="65"/>
      <c r="Q492" s="65"/>
    </row>
    <row r="493" spans="15:17" ht="12.75">
      <c r="O493" s="65"/>
      <c r="P493" s="65"/>
      <c r="Q493" s="65"/>
    </row>
    <row r="494" spans="15:17" ht="12.75">
      <c r="O494" s="65"/>
      <c r="P494" s="65"/>
      <c r="Q494" s="65"/>
    </row>
    <row r="495" spans="15:17" ht="12.75">
      <c r="O495" s="65"/>
      <c r="P495" s="65"/>
      <c r="Q495" s="65"/>
    </row>
    <row r="496" spans="15:17" ht="12.75">
      <c r="O496" s="65"/>
      <c r="P496" s="65"/>
      <c r="Q496" s="65"/>
    </row>
    <row r="497" spans="15:17" ht="12.75">
      <c r="O497" s="65"/>
      <c r="P497" s="65"/>
      <c r="Q497" s="65"/>
    </row>
    <row r="498" spans="15:17" ht="12.75">
      <c r="O498" s="65"/>
      <c r="P498" s="65"/>
      <c r="Q498" s="65"/>
    </row>
    <row r="499" spans="15:17" ht="12.75">
      <c r="O499" s="65"/>
      <c r="P499" s="65"/>
      <c r="Q499" s="65"/>
    </row>
    <row r="500" spans="15:17" ht="12.75">
      <c r="O500" s="65"/>
      <c r="P500" s="65"/>
      <c r="Q500" s="65"/>
    </row>
    <row r="501" spans="15:17" ht="12.75">
      <c r="O501" s="65"/>
      <c r="P501" s="65"/>
      <c r="Q501" s="65"/>
    </row>
    <row r="502" spans="15:17" ht="12.75">
      <c r="O502" s="65"/>
      <c r="P502" s="65"/>
      <c r="Q502" s="65"/>
    </row>
    <row r="503" spans="15:17" ht="12.75">
      <c r="O503" s="65"/>
      <c r="P503" s="65"/>
      <c r="Q503" s="65"/>
    </row>
    <row r="504" spans="15:17" ht="12.75">
      <c r="O504" s="65"/>
      <c r="P504" s="65"/>
      <c r="Q504" s="65"/>
    </row>
    <row r="505" spans="15:17" ht="12.75">
      <c r="O505" s="65"/>
      <c r="P505" s="65"/>
      <c r="Q505" s="65"/>
    </row>
    <row r="506" spans="15:17" ht="12.75">
      <c r="O506" s="65"/>
      <c r="P506" s="65"/>
      <c r="Q506" s="65"/>
    </row>
    <row r="507" spans="15:17" ht="12.75">
      <c r="O507" s="65"/>
      <c r="P507" s="65"/>
      <c r="Q507" s="65"/>
    </row>
    <row r="508" spans="15:17" ht="12.75">
      <c r="O508" s="65"/>
      <c r="P508" s="65"/>
      <c r="Q508" s="65"/>
    </row>
    <row r="509" spans="15:17" ht="12.75">
      <c r="O509" s="65"/>
      <c r="P509" s="65"/>
      <c r="Q509" s="65"/>
    </row>
    <row r="510" spans="15:17" ht="12.75">
      <c r="O510" s="65"/>
      <c r="P510" s="65"/>
      <c r="Q510" s="65"/>
    </row>
    <row r="511" spans="15:17" ht="12.75">
      <c r="O511" s="65"/>
      <c r="P511" s="65"/>
      <c r="Q511" s="65"/>
    </row>
    <row r="512" spans="15:17" ht="12.75">
      <c r="O512" s="65"/>
      <c r="P512" s="65"/>
      <c r="Q512" s="65"/>
    </row>
    <row r="513" spans="15:17" ht="12.75">
      <c r="O513" s="65"/>
      <c r="P513" s="65"/>
      <c r="Q513" s="65"/>
    </row>
    <row r="514" spans="15:17" ht="12.75">
      <c r="O514" s="65"/>
      <c r="P514" s="65"/>
      <c r="Q514" s="65"/>
    </row>
    <row r="515" spans="15:17" ht="12.75">
      <c r="O515" s="65"/>
      <c r="P515" s="65"/>
      <c r="Q515" s="65"/>
    </row>
    <row r="516" spans="15:17" ht="12.75">
      <c r="O516" s="65"/>
      <c r="P516" s="65"/>
      <c r="Q516" s="65"/>
    </row>
    <row r="517" spans="15:17" ht="12.75">
      <c r="O517" s="65"/>
      <c r="P517" s="65"/>
      <c r="Q517" s="65"/>
    </row>
    <row r="518" spans="15:17" ht="12.75">
      <c r="O518" s="65"/>
      <c r="P518" s="65"/>
      <c r="Q518" s="65"/>
    </row>
    <row r="519" spans="15:17" ht="12.75">
      <c r="O519" s="65"/>
      <c r="P519" s="65"/>
      <c r="Q519" s="65"/>
    </row>
    <row r="520" spans="15:17" ht="12.75">
      <c r="O520" s="65"/>
      <c r="P520" s="65"/>
      <c r="Q520" s="65"/>
    </row>
    <row r="521" spans="15:17" ht="12.75">
      <c r="O521" s="65"/>
      <c r="P521" s="65"/>
      <c r="Q521" s="65"/>
    </row>
    <row r="522" spans="15:17" ht="12.75">
      <c r="O522" s="65"/>
      <c r="P522" s="65"/>
      <c r="Q522" s="65"/>
    </row>
    <row r="523" spans="15:17" ht="12.75">
      <c r="O523" s="65"/>
      <c r="P523" s="65"/>
      <c r="Q523" s="65"/>
    </row>
    <row r="524" spans="15:17" ht="12.75">
      <c r="O524" s="65"/>
      <c r="P524" s="65"/>
      <c r="Q524" s="65"/>
    </row>
    <row r="525" spans="15:17" ht="12.75">
      <c r="O525" s="65"/>
      <c r="P525" s="65"/>
      <c r="Q525" s="65"/>
    </row>
    <row r="526" spans="15:17" ht="12.75">
      <c r="O526" s="65"/>
      <c r="P526" s="65"/>
      <c r="Q526" s="65"/>
    </row>
    <row r="527" spans="15:17" ht="12.75">
      <c r="O527" s="65"/>
      <c r="P527" s="65"/>
      <c r="Q527" s="65"/>
    </row>
    <row r="528" spans="15:17" ht="12.75">
      <c r="O528" s="65"/>
      <c r="P528" s="65"/>
      <c r="Q528" s="65"/>
    </row>
    <row r="529" spans="15:17" ht="12.75">
      <c r="O529" s="65"/>
      <c r="P529" s="65"/>
      <c r="Q529" s="65"/>
    </row>
    <row r="530" spans="15:17" ht="12.75">
      <c r="O530" s="65"/>
      <c r="P530" s="65"/>
      <c r="Q530" s="65"/>
    </row>
    <row r="531" spans="15:17" ht="12.75">
      <c r="O531" s="65"/>
      <c r="P531" s="65"/>
      <c r="Q531" s="65"/>
    </row>
    <row r="532" spans="15:17" ht="12.75">
      <c r="O532" s="65"/>
      <c r="P532" s="65"/>
      <c r="Q532" s="65"/>
    </row>
    <row r="533" spans="15:17" ht="12.75">
      <c r="O533" s="65"/>
      <c r="P533" s="65"/>
      <c r="Q533" s="65"/>
    </row>
    <row r="534" spans="15:17" ht="12.75">
      <c r="O534" s="65"/>
      <c r="P534" s="65"/>
      <c r="Q534" s="65"/>
    </row>
    <row r="535" spans="15:17" ht="12.75">
      <c r="O535" s="65"/>
      <c r="P535" s="65"/>
      <c r="Q535" s="65"/>
    </row>
    <row r="536" spans="15:17" ht="12.75">
      <c r="O536" s="65"/>
      <c r="P536" s="65"/>
      <c r="Q536" s="65"/>
    </row>
    <row r="537" spans="15:17" ht="12.75">
      <c r="O537" s="65"/>
      <c r="P537" s="65"/>
      <c r="Q537" s="65"/>
    </row>
    <row r="538" spans="15:17" ht="12.75">
      <c r="O538" s="65"/>
      <c r="P538" s="65"/>
      <c r="Q538" s="65"/>
    </row>
    <row r="539" spans="15:17" ht="12.75">
      <c r="O539" s="65"/>
      <c r="P539" s="65"/>
      <c r="Q539" s="65"/>
    </row>
    <row r="540" spans="15:17" ht="12.75">
      <c r="O540" s="65"/>
      <c r="P540" s="65"/>
      <c r="Q540" s="65"/>
    </row>
    <row r="541" spans="15:17" ht="12.75">
      <c r="O541" s="65"/>
      <c r="P541" s="65"/>
      <c r="Q541" s="65"/>
    </row>
    <row r="542" spans="15:17" ht="12.75">
      <c r="O542" s="65"/>
      <c r="P542" s="65"/>
      <c r="Q542" s="65"/>
    </row>
    <row r="543" spans="15:17" ht="12.75">
      <c r="O543" s="65"/>
      <c r="P543" s="65"/>
      <c r="Q543" s="65"/>
    </row>
    <row r="544" spans="15:17" ht="12.75">
      <c r="O544" s="65"/>
      <c r="P544" s="65"/>
      <c r="Q544" s="65"/>
    </row>
    <row r="545" spans="15:17" ht="12.75">
      <c r="O545" s="65"/>
      <c r="P545" s="65"/>
      <c r="Q545" s="65"/>
    </row>
    <row r="546" spans="15:17" ht="12.75">
      <c r="O546" s="65"/>
      <c r="P546" s="65"/>
      <c r="Q546" s="65"/>
    </row>
    <row r="547" spans="15:17" ht="12.75">
      <c r="O547" s="65"/>
      <c r="P547" s="65"/>
      <c r="Q547" s="65"/>
    </row>
    <row r="548" spans="15:17" ht="12.75">
      <c r="O548" s="65"/>
      <c r="P548" s="65"/>
      <c r="Q548" s="65"/>
    </row>
    <row r="549" spans="15:17" ht="12.75">
      <c r="O549" s="65"/>
      <c r="P549" s="65"/>
      <c r="Q549" s="65"/>
    </row>
    <row r="550" spans="15:17" ht="12.75">
      <c r="O550" s="65"/>
      <c r="P550" s="65"/>
      <c r="Q550" s="65"/>
    </row>
    <row r="551" spans="15:17" ht="12.75">
      <c r="O551" s="65"/>
      <c r="P551" s="65"/>
      <c r="Q551" s="65"/>
    </row>
    <row r="552" ht="12.75">
      <c r="O552" s="65"/>
    </row>
    <row r="553" ht="12.75">
      <c r="O553" s="65"/>
    </row>
    <row r="554" ht="12.75">
      <c r="O554" s="65"/>
    </row>
    <row r="555" ht="12.75">
      <c r="O555" s="65"/>
    </row>
    <row r="556" ht="12.75">
      <c r="O556" s="65"/>
    </row>
    <row r="557" ht="12.75">
      <c r="O557" s="65"/>
    </row>
    <row r="558" ht="12.75">
      <c r="O558" s="65"/>
    </row>
    <row r="559" ht="12.75">
      <c r="O559" s="65"/>
    </row>
    <row r="560" ht="12.75">
      <c r="O560" s="65"/>
    </row>
    <row r="561" ht="12.75">
      <c r="O561" s="65"/>
    </row>
    <row r="562" spans="1:33" s="19" customFormat="1" ht="12.75">
      <c r="A562" s="277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65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</row>
    <row r="563" spans="1:33" s="19" customFormat="1" ht="12.75">
      <c r="A563" s="277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65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</row>
  </sheetData>
  <sheetProtection/>
  <mergeCells count="8">
    <mergeCell ref="O1:P1"/>
    <mergeCell ref="A13:I13"/>
    <mergeCell ref="G1:H1"/>
    <mergeCell ref="A10:I10"/>
    <mergeCell ref="A11:I11"/>
    <mergeCell ref="A12:I12"/>
    <mergeCell ref="A9:I9"/>
    <mergeCell ref="G5:H5"/>
  </mergeCells>
  <printOptions/>
  <pageMargins left="0.7874015748031497" right="0.1968503937007874" top="0.5905511811023623" bottom="0.5905511811023623" header="0.5118110236220472" footer="0.5118110236220472"/>
  <pageSetup fitToHeight="0" fitToWidth="1" horizontalDpi="600" verticalDpi="600" orientation="landscape" paperSize="9" scale="45" r:id="rId1"/>
  <ignoredErrors>
    <ignoredError sqref="I11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3"/>
  <sheetViews>
    <sheetView tabSelected="1" zoomScale="80" zoomScaleNormal="80" zoomScalePageLayoutView="0" workbookViewId="0" topLeftCell="A44">
      <selection activeCell="A1" sqref="A1:G51"/>
    </sheetView>
  </sheetViews>
  <sheetFormatPr defaultColWidth="9.00390625" defaultRowHeight="12.75"/>
  <cols>
    <col min="1" max="1" width="7.00390625" style="2" customWidth="1"/>
    <col min="2" max="2" width="7.25390625" style="2" customWidth="1"/>
    <col min="3" max="3" width="22.00390625" style="2" customWidth="1"/>
    <col min="4" max="4" width="41.375" style="2" customWidth="1"/>
    <col min="5" max="5" width="10.25390625" style="2" customWidth="1"/>
    <col min="6" max="6" width="12.125" style="2" customWidth="1"/>
    <col min="7" max="7" width="10.375" style="3" customWidth="1"/>
    <col min="8" max="9" width="8.25390625" style="3" customWidth="1"/>
    <col min="10" max="16384" width="9.125" style="2" customWidth="1"/>
  </cols>
  <sheetData>
    <row r="1" spans="1:6" ht="12.75">
      <c r="A1" s="32"/>
      <c r="B1" s="32"/>
      <c r="C1" s="32"/>
      <c r="D1" s="22"/>
      <c r="E1" s="184" t="s">
        <v>42</v>
      </c>
      <c r="F1" s="164"/>
    </row>
    <row r="2" spans="1:10" ht="12.75">
      <c r="A2" s="32"/>
      <c r="B2" s="32"/>
      <c r="C2" s="32"/>
      <c r="D2" s="22"/>
      <c r="E2" s="183" t="s">
        <v>112</v>
      </c>
      <c r="F2" s="164"/>
      <c r="J2" s="35"/>
    </row>
    <row r="3" spans="1:10" ht="12.75">
      <c r="A3" s="32"/>
      <c r="B3" s="32"/>
      <c r="C3" s="32"/>
      <c r="D3" s="22"/>
      <c r="E3" s="183" t="s">
        <v>43</v>
      </c>
      <c r="F3" s="164"/>
      <c r="J3" s="35"/>
    </row>
    <row r="4" spans="1:10" ht="12.75">
      <c r="A4" s="32"/>
      <c r="B4" s="32"/>
      <c r="C4" s="32"/>
      <c r="D4" s="22"/>
      <c r="E4" s="183" t="s">
        <v>44</v>
      </c>
      <c r="F4" s="164"/>
      <c r="J4" s="35"/>
    </row>
    <row r="5" spans="1:8" ht="12.75">
      <c r="A5" s="32"/>
      <c r="B5" s="32"/>
      <c r="C5" s="32"/>
      <c r="D5" s="22"/>
      <c r="E5" s="304" t="s">
        <v>408</v>
      </c>
      <c r="F5" s="304"/>
      <c r="H5" s="34"/>
    </row>
    <row r="6" spans="1:8" ht="12.75">
      <c r="A6" s="32"/>
      <c r="B6" s="32"/>
      <c r="C6" s="32"/>
      <c r="D6" s="22"/>
      <c r="E6" s="24"/>
      <c r="H6" s="34"/>
    </row>
    <row r="7" spans="1:8" ht="12.75">
      <c r="A7" s="312" t="s">
        <v>378</v>
      </c>
      <c r="B7" s="312"/>
      <c r="C7" s="312"/>
      <c r="D7" s="312"/>
      <c r="E7" s="312"/>
      <c r="F7" s="312"/>
      <c r="G7" s="312"/>
      <c r="H7" s="34"/>
    </row>
    <row r="8" spans="1:8" ht="12" customHeight="1">
      <c r="A8" s="313" t="s">
        <v>379</v>
      </c>
      <c r="B8" s="313"/>
      <c r="C8" s="313"/>
      <c r="D8" s="313"/>
      <c r="E8" s="313"/>
      <c r="F8" s="313"/>
      <c r="G8" s="313"/>
      <c r="H8" s="34"/>
    </row>
    <row r="9" spans="1:7" ht="12.75">
      <c r="A9" s="314" t="s">
        <v>113</v>
      </c>
      <c r="B9" s="314"/>
      <c r="C9" s="314"/>
      <c r="D9" s="314"/>
      <c r="E9" s="314"/>
      <c r="F9" s="314"/>
      <c r="G9" s="314"/>
    </row>
    <row r="10" spans="1:7" ht="12.75">
      <c r="A10" s="314" t="s">
        <v>374</v>
      </c>
      <c r="B10" s="314"/>
      <c r="C10" s="314"/>
      <c r="D10" s="314"/>
      <c r="E10" s="314"/>
      <c r="F10" s="314"/>
      <c r="G10" s="314"/>
    </row>
    <row r="11" spans="1:7" ht="12" customHeight="1">
      <c r="A11" s="305" t="s">
        <v>403</v>
      </c>
      <c r="B11" s="305"/>
      <c r="C11" s="305"/>
      <c r="D11" s="305"/>
      <c r="E11" s="305"/>
      <c r="F11" s="305"/>
      <c r="G11" s="305"/>
    </row>
    <row r="12" spans="1:7" ht="12.75">
      <c r="A12" s="160"/>
      <c r="B12" s="161"/>
      <c r="C12" s="162"/>
      <c r="D12" s="163"/>
      <c r="E12" s="164"/>
      <c r="F12" s="165" t="s">
        <v>3</v>
      </c>
      <c r="G12" s="166"/>
    </row>
    <row r="13" spans="1:7" ht="29.25" customHeight="1">
      <c r="A13" s="306" t="s">
        <v>0</v>
      </c>
      <c r="B13" s="310" t="s">
        <v>8</v>
      </c>
      <c r="C13" s="311"/>
      <c r="D13" s="306" t="s">
        <v>1</v>
      </c>
      <c r="E13" s="167" t="s">
        <v>117</v>
      </c>
      <c r="F13" s="308" t="s">
        <v>380</v>
      </c>
      <c r="G13" s="308" t="s">
        <v>381</v>
      </c>
    </row>
    <row r="14" spans="1:7" ht="43.5" customHeight="1">
      <c r="A14" s="307"/>
      <c r="B14" s="291" t="s">
        <v>382</v>
      </c>
      <c r="C14" s="289" t="s">
        <v>9</v>
      </c>
      <c r="D14" s="307"/>
      <c r="E14" s="168" t="s">
        <v>173</v>
      </c>
      <c r="F14" s="309"/>
      <c r="G14" s="309"/>
    </row>
    <row r="15" spans="1:12" s="155" customFormat="1" ht="30.75" customHeight="1">
      <c r="A15" s="130" t="s">
        <v>10</v>
      </c>
      <c r="B15" s="136"/>
      <c r="C15" s="131" t="s">
        <v>114</v>
      </c>
      <c r="D15" s="132" t="s">
        <v>89</v>
      </c>
      <c r="E15" s="133">
        <f>E16+E27</f>
        <v>36900</v>
      </c>
      <c r="F15" s="133">
        <f>F27+F16</f>
        <v>33378.3</v>
      </c>
      <c r="G15" s="170">
        <f>F15/E15</f>
        <v>0.9045609756097561</v>
      </c>
      <c r="H15" s="36"/>
      <c r="I15" s="41"/>
      <c r="J15" s="37"/>
      <c r="K15" s="38"/>
      <c r="L15" s="39"/>
    </row>
    <row r="16" spans="1:12" s="155" customFormat="1" ht="21" customHeight="1">
      <c r="A16" s="130" t="s">
        <v>11</v>
      </c>
      <c r="B16" s="136"/>
      <c r="C16" s="134" t="s">
        <v>12</v>
      </c>
      <c r="D16" s="132" t="s">
        <v>13</v>
      </c>
      <c r="E16" s="135">
        <f>E17+E22+E25</f>
        <v>33400</v>
      </c>
      <c r="F16" s="135">
        <f>F17+F22+F25</f>
        <v>31644.3</v>
      </c>
      <c r="G16" s="170">
        <f>F16/E16</f>
        <v>0.9474341317365269</v>
      </c>
      <c r="H16" s="40"/>
      <c r="I16" s="41"/>
      <c r="J16" s="42"/>
      <c r="K16" s="38"/>
      <c r="L16" s="5"/>
    </row>
    <row r="17" spans="1:10" s="155" customFormat="1" ht="33.75" customHeight="1">
      <c r="A17" s="130" t="s">
        <v>14</v>
      </c>
      <c r="B17" s="136"/>
      <c r="C17" s="131" t="s">
        <v>15</v>
      </c>
      <c r="D17" s="132" t="s">
        <v>16</v>
      </c>
      <c r="E17" s="135">
        <f>E18+E19</f>
        <v>17700</v>
      </c>
      <c r="F17" s="135">
        <f>F18+F19+F20+F21</f>
        <v>15370.5</v>
      </c>
      <c r="G17" s="170">
        <f>F17/E17</f>
        <v>0.8683898305084746</v>
      </c>
      <c r="H17" s="20"/>
      <c r="I17" s="6"/>
      <c r="J17" s="6"/>
    </row>
    <row r="18" spans="1:12" ht="39.75" customHeight="1">
      <c r="A18" s="137" t="s">
        <v>17</v>
      </c>
      <c r="B18" s="138">
        <v>182</v>
      </c>
      <c r="C18" s="139" t="s">
        <v>18</v>
      </c>
      <c r="D18" s="140" t="s">
        <v>19</v>
      </c>
      <c r="E18" s="141">
        <v>10100</v>
      </c>
      <c r="F18" s="171">
        <v>9605.2</v>
      </c>
      <c r="G18" s="169">
        <f>F18/E18</f>
        <v>0.9510099009900991</v>
      </c>
      <c r="I18" s="43"/>
      <c r="J18" s="44"/>
      <c r="K18" s="45"/>
      <c r="L18" s="8"/>
    </row>
    <row r="19" spans="1:12" ht="66.75" customHeight="1">
      <c r="A19" s="137" t="s">
        <v>20</v>
      </c>
      <c r="B19" s="138">
        <v>182</v>
      </c>
      <c r="C19" s="139" t="s">
        <v>21</v>
      </c>
      <c r="D19" s="140" t="s">
        <v>127</v>
      </c>
      <c r="E19" s="142">
        <v>7600</v>
      </c>
      <c r="F19" s="171">
        <v>5763.3</v>
      </c>
      <c r="G19" s="169">
        <f>F19/E19</f>
        <v>0.758328947368421</v>
      </c>
      <c r="I19" s="43"/>
      <c r="J19" s="44"/>
      <c r="K19" s="45"/>
      <c r="L19" s="7"/>
    </row>
    <row r="20" spans="1:12" ht="59.25" customHeight="1">
      <c r="A20" s="137" t="s">
        <v>387</v>
      </c>
      <c r="B20" s="138">
        <v>182</v>
      </c>
      <c r="C20" s="139" t="s">
        <v>384</v>
      </c>
      <c r="D20" s="140" t="s">
        <v>386</v>
      </c>
      <c r="E20" s="142">
        <v>0</v>
      </c>
      <c r="F20" s="171">
        <v>1</v>
      </c>
      <c r="G20" s="169">
        <v>0</v>
      </c>
      <c r="I20" s="43"/>
      <c r="J20" s="44"/>
      <c r="K20" s="45"/>
      <c r="L20" s="7"/>
    </row>
    <row r="21" spans="1:12" ht="66.75" customHeight="1">
      <c r="A21" s="137" t="s">
        <v>388</v>
      </c>
      <c r="B21" s="138">
        <v>182</v>
      </c>
      <c r="C21" s="139" t="s">
        <v>385</v>
      </c>
      <c r="D21" s="140" t="s">
        <v>389</v>
      </c>
      <c r="E21" s="142">
        <v>0</v>
      </c>
      <c r="F21" s="171">
        <v>1</v>
      </c>
      <c r="G21" s="169">
        <v>0</v>
      </c>
      <c r="I21" s="43"/>
      <c r="J21" s="44"/>
      <c r="K21" s="45"/>
      <c r="L21" s="7"/>
    </row>
    <row r="22" spans="1:12" s="155" customFormat="1" ht="29.25" customHeight="1">
      <c r="A22" s="130" t="s">
        <v>22</v>
      </c>
      <c r="B22" s="136"/>
      <c r="C22" s="134" t="s">
        <v>23</v>
      </c>
      <c r="D22" s="132" t="s">
        <v>24</v>
      </c>
      <c r="E22" s="135">
        <f>E23</f>
        <v>15000</v>
      </c>
      <c r="F22" s="135">
        <f>F23+F24</f>
        <v>15809.8</v>
      </c>
      <c r="G22" s="170">
        <f>F22/E22</f>
        <v>1.0539866666666666</v>
      </c>
      <c r="H22" s="20"/>
      <c r="I22" s="37"/>
      <c r="J22" s="178"/>
      <c r="K22" s="179"/>
      <c r="L22" s="11"/>
    </row>
    <row r="23" spans="1:12" ht="24">
      <c r="A23" s="137" t="s">
        <v>25</v>
      </c>
      <c r="B23" s="138">
        <v>182</v>
      </c>
      <c r="C23" s="139" t="s">
        <v>26</v>
      </c>
      <c r="D23" s="140" t="s">
        <v>24</v>
      </c>
      <c r="E23" s="141">
        <v>15000</v>
      </c>
      <c r="F23" s="171">
        <v>15808.9</v>
      </c>
      <c r="G23" s="169">
        <f>F23/E23</f>
        <v>1.0539266666666667</v>
      </c>
      <c r="I23" s="10"/>
      <c r="J23" s="8"/>
      <c r="K23" s="45"/>
      <c r="L23" s="45"/>
    </row>
    <row r="24" spans="1:12" ht="36">
      <c r="A24" s="137" t="s">
        <v>180</v>
      </c>
      <c r="B24" s="138">
        <v>182</v>
      </c>
      <c r="C24" s="139" t="s">
        <v>27</v>
      </c>
      <c r="D24" s="140" t="s">
        <v>28</v>
      </c>
      <c r="E24" s="141">
        <v>0</v>
      </c>
      <c r="F24" s="171">
        <v>0.9</v>
      </c>
      <c r="G24" s="169">
        <v>0</v>
      </c>
      <c r="I24" s="10"/>
      <c r="J24" s="8"/>
      <c r="K24" s="45"/>
      <c r="L24" s="45"/>
    </row>
    <row r="25" spans="1:12" s="155" customFormat="1" ht="33.75" customHeight="1">
      <c r="A25" s="130" t="s">
        <v>56</v>
      </c>
      <c r="B25" s="136"/>
      <c r="C25" s="134" t="s">
        <v>115</v>
      </c>
      <c r="D25" s="132" t="s">
        <v>90</v>
      </c>
      <c r="E25" s="135">
        <f>E26</f>
        <v>700</v>
      </c>
      <c r="F25" s="135">
        <f>F26</f>
        <v>464</v>
      </c>
      <c r="G25" s="170">
        <f aca="true" t="shared" si="0" ref="G25:G33">F25/E25</f>
        <v>0.6628571428571428</v>
      </c>
      <c r="H25" s="20"/>
      <c r="I25" s="157"/>
      <c r="L25" s="180"/>
    </row>
    <row r="26" spans="1:10" s="34" customFormat="1" ht="36">
      <c r="A26" s="137" t="s">
        <v>116</v>
      </c>
      <c r="B26" s="138">
        <v>182</v>
      </c>
      <c r="C26" s="139" t="s">
        <v>102</v>
      </c>
      <c r="D26" s="140" t="s">
        <v>128</v>
      </c>
      <c r="E26" s="141">
        <v>700</v>
      </c>
      <c r="F26" s="141">
        <v>464</v>
      </c>
      <c r="G26" s="169">
        <f t="shared" si="0"/>
        <v>0.6628571428571428</v>
      </c>
      <c r="H26" s="26"/>
      <c r="I26" s="7"/>
      <c r="J26" s="7"/>
    </row>
    <row r="27" spans="1:10" s="155" customFormat="1" ht="33.75" customHeight="1">
      <c r="A27" s="130" t="s">
        <v>60</v>
      </c>
      <c r="B27" s="136"/>
      <c r="C27" s="134" t="s">
        <v>29</v>
      </c>
      <c r="D27" s="132" t="s">
        <v>30</v>
      </c>
      <c r="E27" s="144">
        <f>E28</f>
        <v>3500</v>
      </c>
      <c r="F27" s="144">
        <f>F28+F37+F34</f>
        <v>1734</v>
      </c>
      <c r="G27" s="170">
        <f t="shared" si="0"/>
        <v>0.49542857142857144</v>
      </c>
      <c r="H27" s="20"/>
      <c r="I27" s="157"/>
      <c r="J27" s="15"/>
    </row>
    <row r="28" spans="1:10" s="155" customFormat="1" ht="61.5" customHeight="1">
      <c r="A28" s="130" t="s">
        <v>110</v>
      </c>
      <c r="B28" s="136"/>
      <c r="C28" s="145" t="s">
        <v>383</v>
      </c>
      <c r="D28" s="146" t="s">
        <v>160</v>
      </c>
      <c r="E28" s="144">
        <f>E29</f>
        <v>3500</v>
      </c>
      <c r="F28" s="144">
        <f>F29</f>
        <v>1155.4</v>
      </c>
      <c r="G28" s="170">
        <f t="shared" si="0"/>
        <v>0.33011428571428575</v>
      </c>
      <c r="H28" s="20"/>
      <c r="I28" s="157"/>
      <c r="J28" s="15"/>
    </row>
    <row r="29" spans="1:10" s="155" customFormat="1" ht="96" customHeight="1">
      <c r="A29" s="130" t="s">
        <v>95</v>
      </c>
      <c r="B29" s="147"/>
      <c r="C29" s="315" t="s">
        <v>409</v>
      </c>
      <c r="D29" s="148" t="s">
        <v>161</v>
      </c>
      <c r="E29" s="135">
        <f>SUM(E31:E33)</f>
        <v>3500</v>
      </c>
      <c r="F29" s="135">
        <f>SUM(F31:F33)</f>
        <v>1155.4</v>
      </c>
      <c r="G29" s="170">
        <f t="shared" si="0"/>
        <v>0.33011428571428575</v>
      </c>
      <c r="H29" s="20"/>
      <c r="I29" s="157"/>
      <c r="J29" s="15"/>
    </row>
    <row r="30" spans="1:10" s="155" customFormat="1" ht="69.75" customHeight="1">
      <c r="A30" s="130" t="s">
        <v>147</v>
      </c>
      <c r="B30" s="147"/>
      <c r="C30" s="315" t="s">
        <v>410</v>
      </c>
      <c r="D30" s="148" t="s">
        <v>162</v>
      </c>
      <c r="E30" s="135">
        <f>E31+E32+E33</f>
        <v>3500</v>
      </c>
      <c r="F30" s="135">
        <f>F31+F32+F33</f>
        <v>1155.4</v>
      </c>
      <c r="G30" s="170">
        <f t="shared" si="0"/>
        <v>0.33011428571428575</v>
      </c>
      <c r="H30" s="20"/>
      <c r="I30" s="13"/>
      <c r="J30" s="13"/>
    </row>
    <row r="31" spans="1:10" ht="65.25" customHeight="1">
      <c r="A31" s="137" t="s">
        <v>163</v>
      </c>
      <c r="B31" s="143" t="s">
        <v>31</v>
      </c>
      <c r="C31" s="316" t="s">
        <v>410</v>
      </c>
      <c r="D31" s="149" t="s">
        <v>162</v>
      </c>
      <c r="E31" s="142">
        <v>1000</v>
      </c>
      <c r="F31" s="173">
        <v>505</v>
      </c>
      <c r="G31" s="169">
        <f t="shared" si="0"/>
        <v>0.505</v>
      </c>
      <c r="H31" s="91"/>
      <c r="I31" s="11"/>
      <c r="J31" s="11"/>
    </row>
    <row r="32" spans="1:10" ht="66.75" customHeight="1">
      <c r="A32" s="137" t="s">
        <v>164</v>
      </c>
      <c r="B32" s="143" t="s">
        <v>32</v>
      </c>
      <c r="C32" s="316" t="s">
        <v>410</v>
      </c>
      <c r="D32" s="149" t="s">
        <v>162</v>
      </c>
      <c r="E32" s="142">
        <v>300</v>
      </c>
      <c r="F32" s="173">
        <v>52.1</v>
      </c>
      <c r="G32" s="169">
        <f t="shared" si="0"/>
        <v>0.17366666666666666</v>
      </c>
      <c r="H32" s="91"/>
      <c r="I32" s="14"/>
      <c r="J32" s="14"/>
    </row>
    <row r="33" spans="1:10" ht="69" customHeight="1">
      <c r="A33" s="137" t="s">
        <v>165</v>
      </c>
      <c r="B33" s="143" t="s">
        <v>390</v>
      </c>
      <c r="C33" s="316" t="s">
        <v>410</v>
      </c>
      <c r="D33" s="149" t="s">
        <v>162</v>
      </c>
      <c r="E33" s="142">
        <v>2200</v>
      </c>
      <c r="F33" s="171">
        <f>548.3+50</f>
        <v>598.3</v>
      </c>
      <c r="G33" s="169">
        <f t="shared" si="0"/>
        <v>0.27195454545454545</v>
      </c>
      <c r="H33" s="91"/>
      <c r="I33" s="10"/>
      <c r="J33" s="8"/>
    </row>
    <row r="34" spans="1:10" s="155" customFormat="1" ht="150" customHeight="1">
      <c r="A34" s="130" t="s">
        <v>177</v>
      </c>
      <c r="B34" s="147"/>
      <c r="C34" s="293" t="s">
        <v>397</v>
      </c>
      <c r="D34" s="148" t="s">
        <v>400</v>
      </c>
      <c r="E34" s="135">
        <f>E35</f>
        <v>0</v>
      </c>
      <c r="F34" s="172">
        <f>F35</f>
        <v>2</v>
      </c>
      <c r="G34" s="170">
        <v>0</v>
      </c>
      <c r="H34" s="156"/>
      <c r="I34" s="157"/>
      <c r="J34" s="15"/>
    </row>
    <row r="35" spans="1:10" s="155" customFormat="1" ht="112.5" customHeight="1">
      <c r="A35" s="130" t="s">
        <v>178</v>
      </c>
      <c r="B35" s="147"/>
      <c r="C35" s="293" t="s">
        <v>398</v>
      </c>
      <c r="D35" s="148" t="s">
        <v>401</v>
      </c>
      <c r="E35" s="135">
        <v>0</v>
      </c>
      <c r="F35" s="172">
        <f>F36</f>
        <v>2</v>
      </c>
      <c r="G35" s="170">
        <v>0</v>
      </c>
      <c r="H35" s="156"/>
      <c r="I35" s="157"/>
      <c r="J35" s="15"/>
    </row>
    <row r="36" spans="1:10" ht="111" customHeight="1">
      <c r="A36" s="137" t="s">
        <v>179</v>
      </c>
      <c r="B36" s="143" t="s">
        <v>50</v>
      </c>
      <c r="C36" s="294" t="s">
        <v>399</v>
      </c>
      <c r="D36" s="149" t="s">
        <v>402</v>
      </c>
      <c r="E36" s="142">
        <f>E35</f>
        <v>0</v>
      </c>
      <c r="F36" s="171">
        <v>2</v>
      </c>
      <c r="G36" s="169">
        <v>0</v>
      </c>
      <c r="H36" s="91"/>
      <c r="I36" s="10"/>
      <c r="J36" s="8"/>
    </row>
    <row r="37" spans="1:10" s="155" customFormat="1" ht="33" customHeight="1">
      <c r="A37" s="130" t="s">
        <v>201</v>
      </c>
      <c r="B37" s="147"/>
      <c r="C37" s="292">
        <v>11610000000000100</v>
      </c>
      <c r="D37" s="148" t="s">
        <v>176</v>
      </c>
      <c r="E37" s="172">
        <f>E40</f>
        <v>0</v>
      </c>
      <c r="F37" s="172">
        <f>F40+F38</f>
        <v>576.6</v>
      </c>
      <c r="G37" s="170">
        <v>0</v>
      </c>
      <c r="H37" s="156"/>
      <c r="I37" s="157"/>
      <c r="J37" s="15"/>
    </row>
    <row r="38" spans="1:10" s="155" customFormat="1" ht="134.25" customHeight="1">
      <c r="A38" s="130" t="s">
        <v>202</v>
      </c>
      <c r="B38" s="147"/>
      <c r="C38" s="293" t="s">
        <v>394</v>
      </c>
      <c r="D38" s="148" t="s">
        <v>395</v>
      </c>
      <c r="E38" s="172">
        <v>0</v>
      </c>
      <c r="F38" s="172">
        <v>1.4</v>
      </c>
      <c r="G38" s="170">
        <v>0</v>
      </c>
      <c r="H38" s="156"/>
      <c r="I38" s="157"/>
      <c r="J38" s="15"/>
    </row>
    <row r="39" spans="1:10" s="155" customFormat="1" ht="88.5" customHeight="1">
      <c r="A39" s="137" t="s">
        <v>205</v>
      </c>
      <c r="B39" s="143" t="s">
        <v>50</v>
      </c>
      <c r="C39" s="294" t="s">
        <v>392</v>
      </c>
      <c r="D39" s="295" t="s">
        <v>396</v>
      </c>
      <c r="E39" s="171">
        <v>0</v>
      </c>
      <c r="F39" s="171">
        <v>1.4</v>
      </c>
      <c r="G39" s="170">
        <v>0</v>
      </c>
      <c r="H39" s="156"/>
      <c r="I39" s="157"/>
      <c r="J39" s="15"/>
    </row>
    <row r="40" spans="1:10" s="155" customFormat="1" ht="96" customHeight="1">
      <c r="A40" s="130" t="s">
        <v>206</v>
      </c>
      <c r="B40" s="147"/>
      <c r="C40" s="292">
        <v>11610120000000100</v>
      </c>
      <c r="D40" s="148" t="s">
        <v>175</v>
      </c>
      <c r="E40" s="172">
        <f>E41</f>
        <v>0</v>
      </c>
      <c r="F40" s="172">
        <f>F41</f>
        <v>575.2</v>
      </c>
      <c r="G40" s="170">
        <v>0</v>
      </c>
      <c r="H40" s="156"/>
      <c r="I40" s="157"/>
      <c r="J40" s="15"/>
    </row>
    <row r="41" spans="1:10" ht="200.25" customHeight="1">
      <c r="A41" s="137" t="s">
        <v>209</v>
      </c>
      <c r="B41" s="143" t="s">
        <v>391</v>
      </c>
      <c r="C41" s="294" t="s">
        <v>393</v>
      </c>
      <c r="D41" s="149" t="s">
        <v>174</v>
      </c>
      <c r="E41" s="142">
        <v>0</v>
      </c>
      <c r="F41" s="171">
        <v>575.2</v>
      </c>
      <c r="G41" s="169">
        <v>0</v>
      </c>
      <c r="H41" s="91"/>
      <c r="I41" s="10"/>
      <c r="J41" s="8"/>
    </row>
    <row r="42" spans="1:10" s="155" customFormat="1" ht="12.75">
      <c r="A42" s="130" t="s">
        <v>33</v>
      </c>
      <c r="B42" s="136"/>
      <c r="C42" s="134" t="s">
        <v>34</v>
      </c>
      <c r="D42" s="132" t="s">
        <v>35</v>
      </c>
      <c r="E42" s="144">
        <f>E43</f>
        <v>3414</v>
      </c>
      <c r="F42" s="144">
        <f>F43</f>
        <v>2064.5</v>
      </c>
      <c r="G42" s="170">
        <f aca="true" t="shared" si="1" ref="G42:G51">F42/E42</f>
        <v>0.6047158758055068</v>
      </c>
      <c r="H42" s="156"/>
      <c r="I42" s="157"/>
      <c r="J42" s="15"/>
    </row>
    <row r="43" spans="1:10" s="155" customFormat="1" ht="38.25">
      <c r="A43" s="130" t="s">
        <v>11</v>
      </c>
      <c r="B43" s="136"/>
      <c r="C43" s="134" t="s">
        <v>36</v>
      </c>
      <c r="D43" s="132" t="s">
        <v>37</v>
      </c>
      <c r="E43" s="144">
        <f>E44</f>
        <v>3414</v>
      </c>
      <c r="F43" s="144">
        <f>F44</f>
        <v>2064.5</v>
      </c>
      <c r="G43" s="170">
        <f t="shared" si="1"/>
        <v>0.6047158758055068</v>
      </c>
      <c r="H43" s="156"/>
      <c r="I43" s="157"/>
      <c r="J43" s="15"/>
    </row>
    <row r="44" spans="1:10" s="155" customFormat="1" ht="25.5">
      <c r="A44" s="130" t="s">
        <v>4</v>
      </c>
      <c r="B44" s="290"/>
      <c r="C44" s="134" t="s">
        <v>166</v>
      </c>
      <c r="D44" s="132" t="s">
        <v>129</v>
      </c>
      <c r="E44" s="144">
        <f>E45+E48</f>
        <v>3414</v>
      </c>
      <c r="F44" s="144">
        <f>F45+F48</f>
        <v>2064.5</v>
      </c>
      <c r="G44" s="170">
        <f t="shared" si="1"/>
        <v>0.6047158758055068</v>
      </c>
      <c r="H44" s="156"/>
      <c r="I44" s="157"/>
      <c r="J44" s="15"/>
    </row>
    <row r="45" spans="1:10" s="155" customFormat="1" ht="73.5" customHeight="1">
      <c r="A45" s="130" t="s">
        <v>17</v>
      </c>
      <c r="B45" s="150"/>
      <c r="C45" s="131" t="s">
        <v>167</v>
      </c>
      <c r="D45" s="132" t="s">
        <v>103</v>
      </c>
      <c r="E45" s="151">
        <f>E46+E47</f>
        <v>1688.2</v>
      </c>
      <c r="F45" s="151">
        <f>F46+F47</f>
        <v>1062.1</v>
      </c>
      <c r="G45" s="170">
        <f t="shared" si="1"/>
        <v>0.6291316194763653</v>
      </c>
      <c r="H45" s="20"/>
      <c r="I45" s="6"/>
      <c r="J45" s="6"/>
    </row>
    <row r="46" spans="1:10" s="34" customFormat="1" ht="60">
      <c r="A46" s="137" t="s">
        <v>118</v>
      </c>
      <c r="B46" s="138">
        <v>978</v>
      </c>
      <c r="C46" s="139" t="s">
        <v>168</v>
      </c>
      <c r="D46" s="140" t="s">
        <v>5</v>
      </c>
      <c r="E46" s="141">
        <v>1680.7</v>
      </c>
      <c r="F46" s="141">
        <v>1062.1</v>
      </c>
      <c r="G46" s="169">
        <f t="shared" si="1"/>
        <v>0.6319390730052954</v>
      </c>
      <c r="H46" s="26"/>
      <c r="I46" s="12"/>
      <c r="J46" s="12"/>
    </row>
    <row r="47" spans="1:10" s="34" customFormat="1" ht="102.75" customHeight="1">
      <c r="A47" s="137" t="s">
        <v>169</v>
      </c>
      <c r="B47" s="138">
        <v>978</v>
      </c>
      <c r="C47" s="139" t="s">
        <v>170</v>
      </c>
      <c r="D47" s="152" t="s">
        <v>6</v>
      </c>
      <c r="E47" s="141">
        <v>7.5</v>
      </c>
      <c r="F47" s="171">
        <v>0</v>
      </c>
      <c r="G47" s="169">
        <f t="shared" si="1"/>
        <v>0</v>
      </c>
      <c r="H47" s="26"/>
      <c r="I47" s="10"/>
      <c r="J47" s="9"/>
    </row>
    <row r="48" spans="1:10" ht="72">
      <c r="A48" s="130" t="s">
        <v>20</v>
      </c>
      <c r="B48" s="153"/>
      <c r="C48" s="131" t="s">
        <v>151</v>
      </c>
      <c r="D48" s="154" t="s">
        <v>104</v>
      </c>
      <c r="E48" s="151">
        <f>E49+E50</f>
        <v>1725.8000000000002</v>
      </c>
      <c r="F48" s="151">
        <f>F49+F50</f>
        <v>1002.4000000000001</v>
      </c>
      <c r="G48" s="170">
        <f t="shared" si="1"/>
        <v>0.5808320778769266</v>
      </c>
      <c r="I48" s="15"/>
      <c r="J48" s="15"/>
    </row>
    <row r="49" spans="1:10" s="34" customFormat="1" ht="48">
      <c r="A49" s="137" t="s">
        <v>171</v>
      </c>
      <c r="B49" s="138">
        <v>978</v>
      </c>
      <c r="C49" s="139" t="s">
        <v>150</v>
      </c>
      <c r="D49" s="140" t="s">
        <v>39</v>
      </c>
      <c r="E49" s="141">
        <v>1081.4</v>
      </c>
      <c r="F49" s="173">
        <v>695.2</v>
      </c>
      <c r="G49" s="169">
        <f t="shared" si="1"/>
        <v>0.6428703532457924</v>
      </c>
      <c r="H49" s="26"/>
      <c r="I49" s="8"/>
      <c r="J49" s="8"/>
    </row>
    <row r="50" spans="1:10" s="34" customFormat="1" ht="48">
      <c r="A50" s="137" t="s">
        <v>172</v>
      </c>
      <c r="B50" s="138">
        <v>978</v>
      </c>
      <c r="C50" s="139" t="s">
        <v>152</v>
      </c>
      <c r="D50" s="140" t="s">
        <v>40</v>
      </c>
      <c r="E50" s="141">
        <v>644.4</v>
      </c>
      <c r="F50" s="141">
        <v>307.2</v>
      </c>
      <c r="G50" s="169">
        <f t="shared" si="1"/>
        <v>0.4767225325884544</v>
      </c>
      <c r="H50" s="26"/>
      <c r="I50" s="8"/>
      <c r="J50" s="8"/>
    </row>
    <row r="51" spans="1:7" s="3" customFormat="1" ht="21.75" customHeight="1">
      <c r="A51" s="174"/>
      <c r="B51" s="174"/>
      <c r="C51" s="174"/>
      <c r="D51" s="175" t="s">
        <v>2</v>
      </c>
      <c r="E51" s="176">
        <f>E42+E15</f>
        <v>40314</v>
      </c>
      <c r="F51" s="176">
        <f>F42+F15</f>
        <v>35442.8</v>
      </c>
      <c r="G51" s="177">
        <f t="shared" si="1"/>
        <v>0.879168527062559</v>
      </c>
    </row>
    <row r="52" spans="1:6" s="3" customFormat="1" ht="21.75" customHeight="1">
      <c r="A52" s="26"/>
      <c r="B52" s="26"/>
      <c r="C52" s="26"/>
      <c r="D52" s="26"/>
      <c r="E52" s="26"/>
      <c r="F52" s="17"/>
    </row>
    <row r="53" spans="5:7" s="3" customFormat="1" ht="20.25" customHeight="1">
      <c r="E53" s="46"/>
      <c r="F53" s="20"/>
      <c r="G53" s="4"/>
    </row>
    <row r="54" spans="1:7" s="3" customFormat="1" ht="22.5" customHeight="1">
      <c r="A54" s="2"/>
      <c r="B54" s="2"/>
      <c r="C54" s="2"/>
      <c r="F54" s="28"/>
      <c r="G54" s="18"/>
    </row>
    <row r="55" spans="1:7" s="3" customFormat="1" ht="22.5" customHeight="1">
      <c r="A55" s="2"/>
      <c r="B55" s="2"/>
      <c r="C55" s="2"/>
      <c r="D55" s="2"/>
      <c r="E55" s="2"/>
      <c r="F55" s="2"/>
      <c r="G55" s="4"/>
    </row>
    <row r="56" spans="1:6" s="3" customFormat="1" ht="24" customHeight="1">
      <c r="A56" s="2"/>
      <c r="B56" s="2"/>
      <c r="C56" s="2"/>
      <c r="D56" s="2"/>
      <c r="E56" s="2"/>
      <c r="F56" s="2"/>
    </row>
    <row r="57" spans="1:6" s="3" customFormat="1" ht="24.75" customHeight="1">
      <c r="A57" s="2"/>
      <c r="B57" s="2"/>
      <c r="C57" s="2"/>
      <c r="D57" s="2"/>
      <c r="E57" s="2"/>
      <c r="F57" s="2"/>
    </row>
    <row r="58" spans="1:6" s="3" customFormat="1" ht="22.5" customHeight="1">
      <c r="A58" s="2"/>
      <c r="B58" s="2"/>
      <c r="C58" s="2"/>
      <c r="D58" s="2"/>
      <c r="E58" s="2"/>
      <c r="F58" s="2"/>
    </row>
    <row r="59" spans="1:6" s="3" customFormat="1" ht="24" customHeight="1">
      <c r="A59" s="2"/>
      <c r="B59" s="2"/>
      <c r="C59" s="2"/>
      <c r="D59" s="2"/>
      <c r="E59" s="2"/>
      <c r="F59" s="2"/>
    </row>
    <row r="60" spans="1:6" s="3" customFormat="1" ht="23.25" customHeight="1">
      <c r="A60" s="2"/>
      <c r="B60" s="2"/>
      <c r="C60" s="2"/>
      <c r="D60" s="2"/>
      <c r="E60" s="2"/>
      <c r="F60" s="2"/>
    </row>
    <row r="61" spans="1:6" s="3" customFormat="1" ht="19.5" customHeight="1">
      <c r="A61" s="2"/>
      <c r="B61" s="2"/>
      <c r="C61" s="2"/>
      <c r="D61" s="2"/>
      <c r="E61" s="2"/>
      <c r="F61" s="2"/>
    </row>
    <row r="62" spans="1:6" s="3" customFormat="1" ht="19.5" customHeight="1">
      <c r="A62" s="2"/>
      <c r="B62" s="2"/>
      <c r="C62" s="2"/>
      <c r="D62" s="2"/>
      <c r="E62" s="2"/>
      <c r="F62" s="2"/>
    </row>
    <row r="63" spans="1:6" s="3" customFormat="1" ht="18.75" customHeight="1">
      <c r="A63" s="2"/>
      <c r="B63" s="2"/>
      <c r="C63" s="2"/>
      <c r="D63" s="2"/>
      <c r="E63" s="2"/>
      <c r="F63" s="2"/>
    </row>
    <row r="64" spans="1:6" s="3" customFormat="1" ht="21" customHeight="1">
      <c r="A64" s="2"/>
      <c r="B64" s="2"/>
      <c r="C64" s="2"/>
      <c r="D64" s="2"/>
      <c r="E64" s="2"/>
      <c r="F64" s="2"/>
    </row>
    <row r="65" spans="4:6" s="3" customFormat="1" ht="12.75">
      <c r="D65" s="20"/>
      <c r="E65" s="17"/>
      <c r="F65" s="2"/>
    </row>
    <row r="66" s="3" customFormat="1" ht="12.75">
      <c r="F66" s="2"/>
    </row>
    <row r="67" spans="1:6" s="3" customFormat="1" ht="12.75">
      <c r="A67" s="2"/>
      <c r="B67" s="2"/>
      <c r="C67" s="2"/>
      <c r="D67" s="2"/>
      <c r="E67" s="2"/>
      <c r="F67" s="2"/>
    </row>
    <row r="68" spans="1:6" s="3" customFormat="1" ht="12.75">
      <c r="A68" s="2"/>
      <c r="B68" s="2"/>
      <c r="C68" s="2"/>
      <c r="D68" s="2"/>
      <c r="E68" s="2"/>
      <c r="F68" s="2"/>
    </row>
    <row r="69" spans="1:6" s="3" customFormat="1" ht="12.75">
      <c r="A69" s="16"/>
      <c r="B69" s="21"/>
      <c r="C69" s="21"/>
      <c r="D69" s="21"/>
      <c r="E69" s="16"/>
      <c r="F69" s="2"/>
    </row>
    <row r="70" spans="1:6" s="3" customFormat="1" ht="12.75">
      <c r="A70" s="2"/>
      <c r="B70" s="2"/>
      <c r="C70" s="2"/>
      <c r="D70" s="2"/>
      <c r="E70" s="2"/>
      <c r="F70" s="2"/>
    </row>
    <row r="71" spans="1:6" s="3" customFormat="1" ht="12.75">
      <c r="A71" s="2"/>
      <c r="B71" s="2"/>
      <c r="C71" s="2"/>
      <c r="D71" s="2"/>
      <c r="E71" s="2"/>
      <c r="F71" s="2"/>
    </row>
    <row r="72" spans="1:6" s="3" customFormat="1" ht="12.75">
      <c r="A72" s="2"/>
      <c r="B72" s="2"/>
      <c r="C72" s="2"/>
      <c r="D72" s="2"/>
      <c r="E72" s="2"/>
      <c r="F72" s="2"/>
    </row>
    <row r="73" spans="1:6" s="3" customFormat="1" ht="12.75">
      <c r="A73" s="2"/>
      <c r="B73" s="2"/>
      <c r="C73" s="2"/>
      <c r="D73" s="2"/>
      <c r="E73" s="2"/>
      <c r="F73" s="2"/>
    </row>
    <row r="74" spans="1:6" s="3" customFormat="1" ht="12.75">
      <c r="A74" s="2"/>
      <c r="B74" s="2"/>
      <c r="C74" s="2"/>
      <c r="D74" s="2"/>
      <c r="E74" s="2"/>
      <c r="F74" s="2"/>
    </row>
    <row r="75" spans="1:6" s="3" customFormat="1" ht="12.75">
      <c r="A75" s="2"/>
      <c r="B75" s="2"/>
      <c r="C75" s="2"/>
      <c r="D75" s="2"/>
      <c r="E75" s="2"/>
      <c r="F75" s="2"/>
    </row>
    <row r="76" spans="1:6" s="3" customFormat="1" ht="12.75">
      <c r="A76" s="2"/>
      <c r="B76" s="2"/>
      <c r="C76" s="2"/>
      <c r="D76" s="2"/>
      <c r="E76" s="2"/>
      <c r="F76" s="2"/>
    </row>
    <row r="77" spans="1:6" s="3" customFormat="1" ht="12.75">
      <c r="A77" s="2"/>
      <c r="B77" s="2"/>
      <c r="C77" s="2"/>
      <c r="D77" s="2"/>
      <c r="E77" s="2"/>
      <c r="F77" s="2"/>
    </row>
    <row r="78" spans="1:6" s="3" customFormat="1" ht="12.75">
      <c r="A78" s="2"/>
      <c r="B78" s="2"/>
      <c r="C78" s="2"/>
      <c r="D78" s="2"/>
      <c r="E78" s="2"/>
      <c r="F78" s="2"/>
    </row>
    <row r="79" spans="1:6" s="3" customFormat="1" ht="12.75">
      <c r="A79" s="2"/>
      <c r="B79" s="2"/>
      <c r="C79" s="2"/>
      <c r="D79" s="2"/>
      <c r="E79" s="2"/>
      <c r="F79" s="2"/>
    </row>
    <row r="80" spans="1:6" s="3" customFormat="1" ht="12.75">
      <c r="A80" s="2"/>
      <c r="B80" s="2"/>
      <c r="C80" s="2"/>
      <c r="D80" s="2"/>
      <c r="E80" s="2"/>
      <c r="F80" s="2"/>
    </row>
    <row r="81" spans="1:6" s="3" customFormat="1" ht="12.75">
      <c r="A81" s="2"/>
      <c r="B81" s="2"/>
      <c r="C81" s="2"/>
      <c r="D81" s="2"/>
      <c r="E81" s="2"/>
      <c r="F81" s="2"/>
    </row>
    <row r="82" spans="1:6" s="3" customFormat="1" ht="12.75">
      <c r="A82" s="2"/>
      <c r="B82" s="2"/>
      <c r="C82" s="2"/>
      <c r="D82" s="2"/>
      <c r="E82" s="2"/>
      <c r="F82" s="2"/>
    </row>
    <row r="83" spans="1:6" s="3" customFormat="1" ht="12.75">
      <c r="A83" s="2"/>
      <c r="B83" s="2"/>
      <c r="C83" s="2"/>
      <c r="D83" s="2"/>
      <c r="E83" s="2"/>
      <c r="F83" s="2"/>
    </row>
    <row r="84" spans="1:6" s="3" customFormat="1" ht="12.75">
      <c r="A84" s="2"/>
      <c r="B84" s="2"/>
      <c r="C84" s="2"/>
      <c r="D84" s="2"/>
      <c r="E84" s="2"/>
      <c r="F84" s="2"/>
    </row>
    <row r="85" spans="1:6" s="3" customFormat="1" ht="12.75">
      <c r="A85" s="2"/>
      <c r="B85" s="2"/>
      <c r="C85" s="2"/>
      <c r="D85" s="2"/>
      <c r="E85" s="2"/>
      <c r="F85" s="2"/>
    </row>
    <row r="86" spans="1:6" s="3" customFormat="1" ht="12.75">
      <c r="A86" s="2"/>
      <c r="B86" s="2"/>
      <c r="C86" s="2"/>
      <c r="D86" s="2"/>
      <c r="E86" s="2"/>
      <c r="F86" s="2"/>
    </row>
    <row r="87" spans="1:6" s="3" customFormat="1" ht="12.75">
      <c r="A87" s="2"/>
      <c r="B87" s="2"/>
      <c r="C87" s="2"/>
      <c r="D87" s="2"/>
      <c r="E87" s="2"/>
      <c r="F87" s="2"/>
    </row>
    <row r="88" spans="1:6" s="3" customFormat="1" ht="12.75">
      <c r="A88" s="2"/>
      <c r="B88" s="2"/>
      <c r="C88" s="2"/>
      <c r="D88" s="2"/>
      <c r="E88" s="2"/>
      <c r="F88" s="2"/>
    </row>
    <row r="89" spans="1:6" s="3" customFormat="1" ht="12.75">
      <c r="A89" s="2"/>
      <c r="B89" s="2"/>
      <c r="C89" s="2"/>
      <c r="D89" s="2"/>
      <c r="E89" s="2"/>
      <c r="F89" s="2"/>
    </row>
    <row r="90" spans="1:6" s="3" customFormat="1" ht="12.75">
      <c r="A90" s="2"/>
      <c r="B90" s="2"/>
      <c r="C90" s="2"/>
      <c r="D90" s="2"/>
      <c r="E90" s="2"/>
      <c r="F90" s="2"/>
    </row>
    <row r="91" spans="1:6" s="3" customFormat="1" ht="12.75">
      <c r="A91" s="2"/>
      <c r="B91" s="2"/>
      <c r="C91" s="2"/>
      <c r="D91" s="2"/>
      <c r="E91" s="2"/>
      <c r="F91" s="2"/>
    </row>
    <row r="92" spans="1:6" s="3" customFormat="1" ht="12.75">
      <c r="A92" s="2"/>
      <c r="B92" s="2"/>
      <c r="C92" s="2"/>
      <c r="D92" s="2"/>
      <c r="E92" s="2"/>
      <c r="F92" s="2"/>
    </row>
    <row r="93" spans="1:6" s="3" customFormat="1" ht="12.75">
      <c r="A93" s="2"/>
      <c r="B93" s="2"/>
      <c r="C93" s="2"/>
      <c r="D93" s="2"/>
      <c r="E93" s="2"/>
      <c r="F93" s="2"/>
    </row>
    <row r="94" spans="1:6" s="3" customFormat="1" ht="12.75">
      <c r="A94" s="2"/>
      <c r="B94" s="2"/>
      <c r="C94" s="2"/>
      <c r="D94" s="2"/>
      <c r="E94" s="2"/>
      <c r="F94" s="2"/>
    </row>
    <row r="95" spans="1:6" s="3" customFormat="1" ht="12.75">
      <c r="A95" s="2"/>
      <c r="B95" s="2"/>
      <c r="C95" s="2"/>
      <c r="D95" s="2"/>
      <c r="E95" s="2"/>
      <c r="F95" s="2"/>
    </row>
    <row r="96" spans="1:6" s="3" customFormat="1" ht="12.75">
      <c r="A96" s="2"/>
      <c r="B96" s="2"/>
      <c r="C96" s="2"/>
      <c r="D96" s="2"/>
      <c r="E96" s="2"/>
      <c r="F96" s="2"/>
    </row>
    <row r="97" spans="1:6" s="3" customFormat="1" ht="12.75">
      <c r="A97" s="2"/>
      <c r="B97" s="2"/>
      <c r="C97" s="2"/>
      <c r="D97" s="2"/>
      <c r="E97" s="2"/>
      <c r="F97" s="2"/>
    </row>
    <row r="98" spans="1:6" s="3" customFormat="1" ht="12.75">
      <c r="A98" s="2"/>
      <c r="B98" s="2"/>
      <c r="C98" s="2"/>
      <c r="D98" s="2"/>
      <c r="E98" s="2"/>
      <c r="F98" s="2"/>
    </row>
    <row r="99" spans="1:6" s="3" customFormat="1" ht="12.75">
      <c r="A99" s="2"/>
      <c r="B99" s="2"/>
      <c r="C99" s="2"/>
      <c r="D99" s="2"/>
      <c r="E99" s="2"/>
      <c r="F99" s="2"/>
    </row>
    <row r="100" spans="1:6" s="3" customFormat="1" ht="12.75">
      <c r="A100" s="2"/>
      <c r="B100" s="2"/>
      <c r="C100" s="2"/>
      <c r="D100" s="2"/>
      <c r="E100" s="2"/>
      <c r="F100" s="2"/>
    </row>
    <row r="101" spans="1:6" s="3" customFormat="1" ht="12.75">
      <c r="A101" s="2"/>
      <c r="B101" s="2"/>
      <c r="C101" s="2"/>
      <c r="D101" s="2"/>
      <c r="E101" s="2"/>
      <c r="F101" s="2"/>
    </row>
    <row r="102" spans="1:6" s="3" customFormat="1" ht="12.75">
      <c r="A102" s="2"/>
      <c r="B102" s="2"/>
      <c r="C102" s="2"/>
      <c r="D102" s="2"/>
      <c r="E102" s="2"/>
      <c r="F102" s="2"/>
    </row>
    <row r="103" spans="1:6" s="3" customFormat="1" ht="12.75">
      <c r="A103" s="2"/>
      <c r="B103" s="2"/>
      <c r="C103" s="2"/>
      <c r="D103" s="2"/>
      <c r="E103" s="2"/>
      <c r="F103" s="2"/>
    </row>
    <row r="104" spans="1:6" s="3" customFormat="1" ht="12.75">
      <c r="A104" s="2"/>
      <c r="B104" s="2"/>
      <c r="C104" s="2"/>
      <c r="D104" s="2"/>
      <c r="E104" s="2"/>
      <c r="F104" s="2"/>
    </row>
    <row r="105" spans="1:6" s="3" customFormat="1" ht="12.75">
      <c r="A105" s="2"/>
      <c r="B105" s="2"/>
      <c r="C105" s="2"/>
      <c r="D105" s="2"/>
      <c r="E105" s="2"/>
      <c r="F105" s="2"/>
    </row>
    <row r="106" spans="1:6" s="3" customFormat="1" ht="12.75">
      <c r="A106" s="2"/>
      <c r="B106" s="2"/>
      <c r="C106" s="2"/>
      <c r="D106" s="2"/>
      <c r="E106" s="2"/>
      <c r="F106" s="2"/>
    </row>
    <row r="107" spans="1:6" s="3" customFormat="1" ht="12.75">
      <c r="A107" s="2"/>
      <c r="B107" s="2"/>
      <c r="C107" s="2"/>
      <c r="D107" s="2"/>
      <c r="E107" s="2"/>
      <c r="F107" s="2"/>
    </row>
    <row r="108" spans="1:6" s="3" customFormat="1" ht="12.75">
      <c r="A108" s="2"/>
      <c r="B108" s="2"/>
      <c r="C108" s="2"/>
      <c r="D108" s="2"/>
      <c r="E108" s="2"/>
      <c r="F108" s="2"/>
    </row>
    <row r="109" spans="1:6" s="3" customFormat="1" ht="12.75">
      <c r="A109" s="2"/>
      <c r="B109" s="2"/>
      <c r="C109" s="2"/>
      <c r="D109" s="2"/>
      <c r="E109" s="2"/>
      <c r="F109" s="2"/>
    </row>
    <row r="110" spans="1:6" s="3" customFormat="1" ht="12.75">
      <c r="A110" s="2"/>
      <c r="B110" s="2"/>
      <c r="C110" s="2"/>
      <c r="D110" s="2"/>
      <c r="E110" s="2"/>
      <c r="F110" s="2"/>
    </row>
    <row r="111" spans="1:6" s="3" customFormat="1" ht="12.75">
      <c r="A111" s="2"/>
      <c r="B111" s="2"/>
      <c r="C111" s="2"/>
      <c r="D111" s="2"/>
      <c r="E111" s="2"/>
      <c r="F111" s="2"/>
    </row>
    <row r="112" spans="1:6" s="3" customFormat="1" ht="12.75">
      <c r="A112" s="2"/>
      <c r="B112" s="2"/>
      <c r="C112" s="2"/>
      <c r="D112" s="2"/>
      <c r="E112" s="2"/>
      <c r="F112" s="2"/>
    </row>
    <row r="113" spans="1:6" s="3" customFormat="1" ht="12.75">
      <c r="A113" s="2"/>
      <c r="B113" s="2"/>
      <c r="C113" s="2"/>
      <c r="D113" s="2"/>
      <c r="E113" s="2"/>
      <c r="F113" s="2"/>
    </row>
    <row r="114" spans="1:6" s="3" customFormat="1" ht="12.75">
      <c r="A114" s="2"/>
      <c r="B114" s="2"/>
      <c r="C114" s="2"/>
      <c r="D114" s="2"/>
      <c r="E114" s="2"/>
      <c r="F114" s="2"/>
    </row>
    <row r="115" spans="1:6" s="3" customFormat="1" ht="12.75">
      <c r="A115" s="2"/>
      <c r="B115" s="2"/>
      <c r="C115" s="2"/>
      <c r="D115" s="2"/>
      <c r="E115" s="2"/>
      <c r="F115" s="2"/>
    </row>
    <row r="116" spans="1:6" s="3" customFormat="1" ht="12.75">
      <c r="A116" s="2"/>
      <c r="B116" s="2"/>
      <c r="C116" s="2"/>
      <c r="D116" s="2"/>
      <c r="E116" s="2"/>
      <c r="F116" s="2"/>
    </row>
    <row r="117" spans="1:6" s="3" customFormat="1" ht="12.75">
      <c r="A117" s="2"/>
      <c r="B117" s="2"/>
      <c r="C117" s="2"/>
      <c r="D117" s="2"/>
      <c r="E117" s="2"/>
      <c r="F117" s="2"/>
    </row>
    <row r="118" spans="1:6" s="3" customFormat="1" ht="12.75">
      <c r="A118" s="2"/>
      <c r="B118" s="2"/>
      <c r="C118" s="2"/>
      <c r="D118" s="2"/>
      <c r="E118" s="2"/>
      <c r="F118" s="2"/>
    </row>
    <row r="119" spans="1:6" s="3" customFormat="1" ht="12.75">
      <c r="A119" s="2"/>
      <c r="B119" s="2"/>
      <c r="C119" s="2"/>
      <c r="D119" s="2"/>
      <c r="E119" s="2"/>
      <c r="F119" s="2"/>
    </row>
    <row r="120" spans="1:6" s="3" customFormat="1" ht="12.75">
      <c r="A120" s="2"/>
      <c r="B120" s="2"/>
      <c r="C120" s="2"/>
      <c r="D120" s="2"/>
      <c r="E120" s="2"/>
      <c r="F120" s="2"/>
    </row>
    <row r="121" spans="1:6" s="3" customFormat="1" ht="12.75">
      <c r="A121" s="2"/>
      <c r="B121" s="2"/>
      <c r="C121" s="2"/>
      <c r="D121" s="2"/>
      <c r="E121" s="2"/>
      <c r="F121" s="2"/>
    </row>
    <row r="122" spans="1:6" s="3" customFormat="1" ht="12.75">
      <c r="A122" s="2"/>
      <c r="B122" s="2"/>
      <c r="C122" s="2"/>
      <c r="D122" s="2"/>
      <c r="E122" s="2"/>
      <c r="F122" s="2"/>
    </row>
    <row r="123" spans="1:6" s="3" customFormat="1" ht="12.75">
      <c r="A123" s="2"/>
      <c r="B123" s="2"/>
      <c r="C123" s="2"/>
      <c r="D123" s="2"/>
      <c r="E123" s="2"/>
      <c r="F123" s="2"/>
    </row>
    <row r="124" spans="1:6" s="3" customFormat="1" ht="12.75">
      <c r="A124" s="2"/>
      <c r="B124" s="2"/>
      <c r="C124" s="2"/>
      <c r="D124" s="2"/>
      <c r="E124" s="2"/>
      <c r="F124" s="2"/>
    </row>
    <row r="125" spans="1:6" s="3" customFormat="1" ht="12.75">
      <c r="A125" s="2"/>
      <c r="B125" s="2"/>
      <c r="C125" s="2"/>
      <c r="D125" s="2"/>
      <c r="E125" s="2"/>
      <c r="F125" s="2"/>
    </row>
    <row r="126" spans="1:6" s="3" customFormat="1" ht="12.75">
      <c r="A126" s="2"/>
      <c r="B126" s="2"/>
      <c r="C126" s="2"/>
      <c r="D126" s="2"/>
      <c r="E126" s="2"/>
      <c r="F126" s="2"/>
    </row>
    <row r="127" spans="1:6" s="3" customFormat="1" ht="12.75">
      <c r="A127" s="2"/>
      <c r="B127" s="2"/>
      <c r="C127" s="2"/>
      <c r="D127" s="2"/>
      <c r="E127" s="2"/>
      <c r="F127" s="2"/>
    </row>
    <row r="128" spans="1:6" s="3" customFormat="1" ht="12.75">
      <c r="A128" s="2"/>
      <c r="B128" s="2"/>
      <c r="C128" s="2"/>
      <c r="D128" s="2"/>
      <c r="E128" s="2"/>
      <c r="F128" s="2"/>
    </row>
    <row r="129" spans="1:6" s="3" customFormat="1" ht="12.75">
      <c r="A129" s="2"/>
      <c r="B129" s="2"/>
      <c r="C129" s="2"/>
      <c r="D129" s="2"/>
      <c r="E129" s="2"/>
      <c r="F129" s="2"/>
    </row>
    <row r="130" spans="1:6" s="3" customFormat="1" ht="12.75">
      <c r="A130" s="2"/>
      <c r="B130" s="2"/>
      <c r="C130" s="2"/>
      <c r="D130" s="2"/>
      <c r="E130" s="2"/>
      <c r="F130" s="2"/>
    </row>
    <row r="131" spans="1:6" s="3" customFormat="1" ht="12.75">
      <c r="A131" s="2"/>
      <c r="B131" s="2"/>
      <c r="C131" s="2"/>
      <c r="D131" s="2"/>
      <c r="E131" s="2"/>
      <c r="F131" s="2"/>
    </row>
    <row r="132" spans="1:6" s="3" customFormat="1" ht="12.75">
      <c r="A132" s="2"/>
      <c r="B132" s="2"/>
      <c r="C132" s="2"/>
      <c r="D132" s="2"/>
      <c r="E132" s="2"/>
      <c r="F132" s="2"/>
    </row>
    <row r="133" spans="1:6" s="3" customFormat="1" ht="12.75">
      <c r="A133" s="2"/>
      <c r="B133" s="2"/>
      <c r="C133" s="2"/>
      <c r="D133" s="2"/>
      <c r="E133" s="2"/>
      <c r="F133" s="2"/>
    </row>
    <row r="134" spans="1:6" s="3" customFormat="1" ht="12.75">
      <c r="A134" s="2"/>
      <c r="B134" s="2"/>
      <c r="C134" s="2"/>
      <c r="D134" s="2"/>
      <c r="E134" s="2"/>
      <c r="F134" s="2"/>
    </row>
    <row r="135" spans="1:6" s="3" customFormat="1" ht="12.75">
      <c r="A135" s="2"/>
      <c r="B135" s="2"/>
      <c r="C135" s="2"/>
      <c r="D135" s="2"/>
      <c r="E135" s="2"/>
      <c r="F135" s="2"/>
    </row>
    <row r="136" spans="1:6" s="3" customFormat="1" ht="12.75">
      <c r="A136" s="2"/>
      <c r="B136" s="2"/>
      <c r="C136" s="2"/>
      <c r="D136" s="2"/>
      <c r="E136" s="2"/>
      <c r="F136" s="2"/>
    </row>
    <row r="137" spans="1:6" s="3" customFormat="1" ht="12.75">
      <c r="A137" s="2"/>
      <c r="B137" s="2"/>
      <c r="C137" s="2"/>
      <c r="D137" s="2"/>
      <c r="E137" s="2"/>
      <c r="F137" s="2"/>
    </row>
    <row r="138" spans="1:6" s="3" customFormat="1" ht="12.75">
      <c r="A138" s="2"/>
      <c r="B138" s="2"/>
      <c r="C138" s="2"/>
      <c r="D138" s="2"/>
      <c r="E138" s="2"/>
      <c r="F138" s="2"/>
    </row>
    <row r="139" spans="1:6" s="3" customFormat="1" ht="12.75">
      <c r="A139" s="2"/>
      <c r="B139" s="2"/>
      <c r="C139" s="2"/>
      <c r="D139" s="2"/>
      <c r="E139" s="2"/>
      <c r="F139" s="2"/>
    </row>
    <row r="140" spans="1:6" s="3" customFormat="1" ht="12.75">
      <c r="A140" s="2"/>
      <c r="B140" s="2"/>
      <c r="C140" s="2"/>
      <c r="D140" s="2"/>
      <c r="E140" s="2"/>
      <c r="F140" s="2"/>
    </row>
    <row r="141" spans="1:6" s="3" customFormat="1" ht="12.75">
      <c r="A141" s="2"/>
      <c r="B141" s="2"/>
      <c r="C141" s="2"/>
      <c r="D141" s="2"/>
      <c r="E141" s="2"/>
      <c r="F141" s="2"/>
    </row>
    <row r="142" spans="1:6" s="3" customFormat="1" ht="12.75">
      <c r="A142" s="2"/>
      <c r="B142" s="2"/>
      <c r="C142" s="2"/>
      <c r="D142" s="2"/>
      <c r="E142" s="2"/>
      <c r="F142" s="2"/>
    </row>
    <row r="143" spans="1:6" s="3" customFormat="1" ht="12.75">
      <c r="A143" s="2"/>
      <c r="B143" s="2"/>
      <c r="C143" s="2"/>
      <c r="D143" s="2"/>
      <c r="E143" s="2"/>
      <c r="F143" s="2"/>
    </row>
    <row r="144" spans="1:6" s="3" customFormat="1" ht="12.75">
      <c r="A144" s="2"/>
      <c r="B144" s="2"/>
      <c r="C144" s="2"/>
      <c r="D144" s="2"/>
      <c r="E144" s="2"/>
      <c r="F144" s="2"/>
    </row>
    <row r="145" spans="1:6" s="3" customFormat="1" ht="12.75">
      <c r="A145" s="2"/>
      <c r="B145" s="2"/>
      <c r="C145" s="2"/>
      <c r="D145" s="2"/>
      <c r="E145" s="2"/>
      <c r="F145" s="2"/>
    </row>
    <row r="146" spans="1:6" s="3" customFormat="1" ht="12.75">
      <c r="A146" s="2"/>
      <c r="B146" s="2"/>
      <c r="C146" s="2"/>
      <c r="D146" s="2"/>
      <c r="E146" s="2"/>
      <c r="F146" s="2"/>
    </row>
    <row r="147" spans="1:6" s="3" customFormat="1" ht="12.75">
      <c r="A147" s="2"/>
      <c r="B147" s="2"/>
      <c r="C147" s="2"/>
      <c r="D147" s="2"/>
      <c r="E147" s="2"/>
      <c r="F147" s="2"/>
    </row>
    <row r="148" spans="1:6" s="3" customFormat="1" ht="12.75">
      <c r="A148" s="2"/>
      <c r="B148" s="2"/>
      <c r="C148" s="2"/>
      <c r="D148" s="2"/>
      <c r="E148" s="2"/>
      <c r="F148" s="2"/>
    </row>
    <row r="149" spans="1:6" s="3" customFormat="1" ht="12.75">
      <c r="A149" s="2"/>
      <c r="B149" s="2"/>
      <c r="C149" s="2"/>
      <c r="D149" s="2"/>
      <c r="E149" s="2"/>
      <c r="F149" s="2"/>
    </row>
    <row r="150" spans="1:6" s="3" customFormat="1" ht="12.75">
      <c r="A150" s="2"/>
      <c r="B150" s="2"/>
      <c r="C150" s="2"/>
      <c r="D150" s="2"/>
      <c r="E150" s="2"/>
      <c r="F150" s="2"/>
    </row>
    <row r="151" spans="1:6" s="3" customFormat="1" ht="12.75">
      <c r="A151" s="2"/>
      <c r="B151" s="2"/>
      <c r="C151" s="2"/>
      <c r="D151" s="2"/>
      <c r="E151" s="2"/>
      <c r="F151" s="2"/>
    </row>
    <row r="152" spans="1:6" s="3" customFormat="1" ht="12.75">
      <c r="A152" s="2"/>
      <c r="B152" s="2"/>
      <c r="C152" s="2"/>
      <c r="D152" s="2"/>
      <c r="E152" s="2"/>
      <c r="F152" s="2"/>
    </row>
    <row r="153" spans="1:6" s="3" customFormat="1" ht="12.75">
      <c r="A153" s="2"/>
      <c r="B153" s="2"/>
      <c r="C153" s="2"/>
      <c r="D153" s="2"/>
      <c r="E153" s="2"/>
      <c r="F153" s="2"/>
    </row>
    <row r="154" spans="1:6" s="3" customFormat="1" ht="12.75">
      <c r="A154" s="2"/>
      <c r="B154" s="2"/>
      <c r="C154" s="2"/>
      <c r="D154" s="2"/>
      <c r="E154" s="2"/>
      <c r="F154" s="2"/>
    </row>
    <row r="155" spans="1:6" s="3" customFormat="1" ht="12.75">
      <c r="A155" s="2"/>
      <c r="B155" s="2"/>
      <c r="C155" s="2"/>
      <c r="D155" s="2"/>
      <c r="E155" s="2"/>
      <c r="F155" s="2"/>
    </row>
    <row r="156" spans="1:6" s="3" customFormat="1" ht="12.75">
      <c r="A156" s="2"/>
      <c r="B156" s="2"/>
      <c r="C156" s="2"/>
      <c r="D156" s="2"/>
      <c r="E156" s="2"/>
      <c r="F156" s="2"/>
    </row>
    <row r="157" spans="1:6" s="3" customFormat="1" ht="12.75">
      <c r="A157" s="2"/>
      <c r="B157" s="2"/>
      <c r="C157" s="2"/>
      <c r="D157" s="2"/>
      <c r="E157" s="2"/>
      <c r="F157" s="2"/>
    </row>
    <row r="158" spans="1:6" s="3" customFormat="1" ht="12.75">
      <c r="A158" s="2"/>
      <c r="B158" s="2"/>
      <c r="C158" s="2"/>
      <c r="D158" s="2"/>
      <c r="E158" s="2"/>
      <c r="F158" s="2"/>
    </row>
    <row r="159" spans="1:6" s="3" customFormat="1" ht="12.75">
      <c r="A159" s="2"/>
      <c r="B159" s="2"/>
      <c r="C159" s="2"/>
      <c r="D159" s="2"/>
      <c r="E159" s="2"/>
      <c r="F159" s="2"/>
    </row>
    <row r="160" spans="1:6" s="3" customFormat="1" ht="12.75">
      <c r="A160" s="2"/>
      <c r="B160" s="2"/>
      <c r="C160" s="2"/>
      <c r="D160" s="2"/>
      <c r="E160" s="2"/>
      <c r="F160" s="2"/>
    </row>
    <row r="161" spans="1:6" s="3" customFormat="1" ht="12.75">
      <c r="A161" s="2"/>
      <c r="B161" s="2"/>
      <c r="C161" s="2"/>
      <c r="D161" s="2"/>
      <c r="E161" s="2"/>
      <c r="F161" s="2"/>
    </row>
    <row r="162" spans="1:6" s="3" customFormat="1" ht="12.75">
      <c r="A162" s="2"/>
      <c r="B162" s="2"/>
      <c r="C162" s="2"/>
      <c r="D162" s="2"/>
      <c r="E162" s="2"/>
      <c r="F162" s="2"/>
    </row>
    <row r="163" spans="1:6" s="3" customFormat="1" ht="12.75">
      <c r="A163" s="2"/>
      <c r="B163" s="2"/>
      <c r="C163" s="2"/>
      <c r="D163" s="2"/>
      <c r="E163" s="2"/>
      <c r="F163" s="2"/>
    </row>
    <row r="164" spans="1:6" s="3" customFormat="1" ht="12.75">
      <c r="A164" s="2"/>
      <c r="B164" s="2"/>
      <c r="C164" s="2"/>
      <c r="D164" s="2"/>
      <c r="E164" s="2"/>
      <c r="F164" s="2"/>
    </row>
    <row r="165" spans="1:6" s="3" customFormat="1" ht="12.75">
      <c r="A165" s="2"/>
      <c r="B165" s="2"/>
      <c r="C165" s="2"/>
      <c r="D165" s="2"/>
      <c r="E165" s="2"/>
      <c r="F165" s="2"/>
    </row>
    <row r="166" spans="1:6" s="3" customFormat="1" ht="12.75">
      <c r="A166" s="2"/>
      <c r="B166" s="2"/>
      <c r="C166" s="2"/>
      <c r="D166" s="2"/>
      <c r="E166" s="2"/>
      <c r="F166" s="2"/>
    </row>
    <row r="167" spans="1:6" s="3" customFormat="1" ht="12.75">
      <c r="A167" s="2"/>
      <c r="B167" s="2"/>
      <c r="C167" s="2"/>
      <c r="D167" s="2"/>
      <c r="E167" s="2"/>
      <c r="F167" s="2"/>
    </row>
    <row r="168" spans="1:6" s="3" customFormat="1" ht="12.75">
      <c r="A168" s="2"/>
      <c r="B168" s="2"/>
      <c r="C168" s="2"/>
      <c r="D168" s="2"/>
      <c r="E168" s="2"/>
      <c r="F168" s="2"/>
    </row>
    <row r="169" spans="1:6" s="3" customFormat="1" ht="12.75">
      <c r="A169" s="2"/>
      <c r="B169" s="2"/>
      <c r="C169" s="2"/>
      <c r="D169" s="2"/>
      <c r="E169" s="2"/>
      <c r="F169" s="2"/>
    </row>
    <row r="170" spans="1:6" s="3" customFormat="1" ht="12.75">
      <c r="A170" s="2"/>
      <c r="B170" s="2"/>
      <c r="C170" s="2"/>
      <c r="D170" s="2"/>
      <c r="E170" s="2"/>
      <c r="F170" s="2"/>
    </row>
    <row r="171" spans="1:6" s="3" customFormat="1" ht="12.75">
      <c r="A171" s="2"/>
      <c r="B171" s="2"/>
      <c r="C171" s="2"/>
      <c r="D171" s="2"/>
      <c r="E171" s="2"/>
      <c r="F171" s="2"/>
    </row>
    <row r="172" spans="1:6" s="3" customFormat="1" ht="12.75">
      <c r="A172" s="2"/>
      <c r="B172" s="2"/>
      <c r="C172" s="2"/>
      <c r="D172" s="2"/>
      <c r="E172" s="2"/>
      <c r="F172" s="2"/>
    </row>
    <row r="173" spans="1:6" s="3" customFormat="1" ht="12.75">
      <c r="A173" s="2"/>
      <c r="B173" s="2"/>
      <c r="C173" s="2"/>
      <c r="D173" s="2"/>
      <c r="E173" s="2"/>
      <c r="F173" s="2"/>
    </row>
  </sheetData>
  <sheetProtection/>
  <mergeCells count="11">
    <mergeCell ref="E5:F5"/>
    <mergeCell ref="A7:G7"/>
    <mergeCell ref="A8:G8"/>
    <mergeCell ref="A9:G9"/>
    <mergeCell ref="A10:G10"/>
    <mergeCell ref="A11:G11"/>
    <mergeCell ref="A13:A14"/>
    <mergeCell ref="F13:F14"/>
    <mergeCell ref="G13:G14"/>
    <mergeCell ref="D13:D14"/>
    <mergeCell ref="B13:C13"/>
  </mergeCells>
  <printOptions/>
  <pageMargins left="0.7874015748031497" right="0.1968503937007874" top="0.7874015748031497" bottom="0.1968503937007874" header="0.5118110236220472" footer="0"/>
  <pageSetup fitToHeight="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G8"/>
  <sheetViews>
    <sheetView zoomScalePageLayoutView="0" workbookViewId="0" topLeftCell="A1">
      <selection activeCell="D10" sqref="D10"/>
    </sheetView>
  </sheetViews>
  <sheetFormatPr defaultColWidth="9.00390625" defaultRowHeight="12.75"/>
  <cols>
    <col min="3" max="3" width="12.625" style="0" customWidth="1"/>
    <col min="4" max="4" width="11.625" style="0" customWidth="1"/>
    <col min="5" max="5" width="10.875" style="0" customWidth="1"/>
    <col min="6" max="6" width="13.375" style="0" customWidth="1"/>
  </cols>
  <sheetData>
    <row r="3" spans="3:7" ht="12.75">
      <c r="C3" s="33"/>
      <c r="D3" s="33"/>
      <c r="E3" s="33"/>
      <c r="F3" s="33"/>
      <c r="G3" s="33"/>
    </row>
    <row r="4" spans="3:7" ht="12.75">
      <c r="C4" s="33"/>
      <c r="D4" s="33"/>
      <c r="E4" s="33"/>
      <c r="F4" s="33"/>
      <c r="G4" s="33"/>
    </row>
    <row r="5" spans="3:7" ht="12.75">
      <c r="C5" s="33"/>
      <c r="D5" s="33"/>
      <c r="E5" s="33"/>
      <c r="F5" s="33"/>
      <c r="G5" s="33"/>
    </row>
    <row r="6" spans="3:7" ht="12.75">
      <c r="C6" s="33"/>
      <c r="D6" s="33"/>
      <c r="E6" s="33"/>
      <c r="F6" s="33"/>
      <c r="G6" s="33"/>
    </row>
    <row r="7" spans="3:7" ht="12.75">
      <c r="C7" s="33"/>
      <c r="D7" s="33"/>
      <c r="E7" s="33"/>
      <c r="F7" s="33"/>
      <c r="G7" s="33"/>
    </row>
    <row r="8" spans="3:7" ht="12.75">
      <c r="C8" s="33"/>
      <c r="D8" s="33"/>
      <c r="E8" s="33"/>
      <c r="F8" s="33"/>
      <c r="G8" s="33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Софронова</dc:creator>
  <cp:keywords/>
  <dc:description/>
  <cp:lastModifiedBy>User</cp:lastModifiedBy>
  <cp:lastPrinted>2020-10-13T07:05:28Z</cp:lastPrinted>
  <dcterms:created xsi:type="dcterms:W3CDTF">2000-03-22T11:46:42Z</dcterms:created>
  <dcterms:modified xsi:type="dcterms:W3CDTF">2020-10-13T07:05:47Z</dcterms:modified>
  <cp:category/>
  <cp:version/>
  <cp:contentType/>
  <cp:contentStatus/>
</cp:coreProperties>
</file>