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15" windowWidth="14505" windowHeight="3825" activeTab="0"/>
  </bookViews>
  <sheets>
    <sheet name="Среднесрочн.фин.план2020" sheetId="1" r:id="rId1"/>
    <sheet name="ДОХОДЫ 2001-2019)" sheetId="2" r:id="rId2"/>
    <sheet name="Среднесрочн.фин.план2019" sheetId="3" r:id="rId3"/>
    <sheet name="Баланс фин.ресс. " sheetId="4" r:id="rId4"/>
  </sheets>
  <definedNames/>
  <calcPr fullCalcOnLoad="1"/>
</workbook>
</file>

<file path=xl/sharedStrings.xml><?xml version="1.0" encoding="utf-8"?>
<sst xmlns="http://schemas.openxmlformats.org/spreadsheetml/2006/main" count="1387" uniqueCount="619">
  <si>
    <t>0503</t>
  </si>
  <si>
    <t>БЛАГОУСТРОЙСТВО</t>
  </si>
  <si>
    <t>ОХРАНА СЕМЬИ И ДЕТСТВА</t>
  </si>
  <si>
    <t>Расходы на содержание Главы Местной администрации</t>
  </si>
  <si>
    <t>Расходы на содержание  депутатов Муниципального Совета, осуществляющих свою деятельность на постоянной основе</t>
  </si>
  <si>
    <t xml:space="preserve"> МУНИЦИПАЛЬНОГО ОБРАЗОВАНИЯ  МУНИЦИПАЛЬНЫЙ  ОКРУГ №78</t>
  </si>
  <si>
    <t>II</t>
  </si>
  <si>
    <t>СРЕДНЕСРОЧНЫЙ ФИНАНСОВЫЙ ПЛАН</t>
  </si>
  <si>
    <t>Остаток средств на начало отчетного периода</t>
  </si>
  <si>
    <t xml:space="preserve">Превышение расходов над доходами </t>
  </si>
  <si>
    <t>Линдеркина М.С.</t>
  </si>
  <si>
    <t>2.1.1.1.</t>
  </si>
  <si>
    <t>ВСЕГО   ДОХОДОВ</t>
  </si>
  <si>
    <t>Изменение остатка средств на счетах в банке</t>
  </si>
  <si>
    <t>Остаток средств на конец отчетного периода</t>
  </si>
  <si>
    <t>Периодическая печать и издательства</t>
  </si>
  <si>
    <t>№ п/п</t>
  </si>
  <si>
    <t>1.</t>
  </si>
  <si>
    <t>2.</t>
  </si>
  <si>
    <t>3.</t>
  </si>
  <si>
    <t>ОБРАЗОВАНИЕ</t>
  </si>
  <si>
    <t>СОЦИАЛЬНАЯ ПОЛИТИКА</t>
  </si>
  <si>
    <t>0100</t>
  </si>
  <si>
    <t>Наименование   статей</t>
  </si>
  <si>
    <t>1.1.1.</t>
  </si>
  <si>
    <t>2.1.</t>
  </si>
  <si>
    <t>1.1.</t>
  </si>
  <si>
    <t>ВСЕГО   РАСХОДОВ</t>
  </si>
  <si>
    <t>1.2.</t>
  </si>
  <si>
    <t>Код целевой статьи</t>
  </si>
  <si>
    <t>Код разде-ла, подраздела</t>
  </si>
  <si>
    <t>Код вида расхо-дов</t>
  </si>
  <si>
    <t>0103</t>
  </si>
  <si>
    <t>0500</t>
  </si>
  <si>
    <t>0309</t>
  </si>
  <si>
    <t>0700</t>
  </si>
  <si>
    <t>0300</t>
  </si>
  <si>
    <t>НАЦИОНАЛЬНАЯ БЕЗОПАСНОСТЬ И ПРАВООХРАНИТЕЛЬНАЯ ДЕЯТЕЛЬНОСТЬ</t>
  </si>
  <si>
    <t>0800</t>
  </si>
  <si>
    <t>0801</t>
  </si>
  <si>
    <t>0707</t>
  </si>
  <si>
    <t>ОБЩЕГОСУДАРСТВЕННЫЕ ВОПРОСЫ</t>
  </si>
  <si>
    <t>0104</t>
  </si>
  <si>
    <t>1000</t>
  </si>
  <si>
    <t>ДРУГИЕ ОБЩЕГОСУДАРСТВЕННЫЕ ВОПРОСЫ</t>
  </si>
  <si>
    <t xml:space="preserve">Культура </t>
  </si>
  <si>
    <t>1004</t>
  </si>
  <si>
    <t>0102</t>
  </si>
  <si>
    <t>Расходы на содержание Главы Муниципального образования</t>
  </si>
  <si>
    <t>Код ГРБС</t>
  </si>
  <si>
    <t>978</t>
  </si>
  <si>
    <t>I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</si>
  <si>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</si>
  <si>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</si>
  <si>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>1100</t>
  </si>
  <si>
    <t>1101</t>
  </si>
  <si>
    <t xml:space="preserve"> ФИЗИЧЕСКАЯ КУЛЬТУРА </t>
  </si>
  <si>
    <t>1200</t>
  </si>
  <si>
    <t>СРЕДСТВА МАССОВОЙ ИНФОРМАЦИИ</t>
  </si>
  <si>
    <t>1202</t>
  </si>
  <si>
    <t>0113</t>
  </si>
  <si>
    <t xml:space="preserve">к постановлению </t>
  </si>
  <si>
    <t>Расходы на предоставление доплат к пенсии лицам, замещавшим муниципальные должности и должности муниципальной службы</t>
  </si>
  <si>
    <t>Руководитель финансово-бюджетного отдела</t>
  </si>
  <si>
    <t>Баланс финансовых рессурсов на 2012 год</t>
  </si>
  <si>
    <t>Приложение 2</t>
  </si>
  <si>
    <t>МА  МО  МО №78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</si>
  <si>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</si>
  <si>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</si>
  <si>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2.1.1.2.</t>
  </si>
  <si>
    <t>НАЦИОНАЛЬНАЯ ЭКОНОМИКА</t>
  </si>
  <si>
    <t>0400</t>
  </si>
  <si>
    <t>0401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</si>
  <si>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</si>
  <si>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</si>
  <si>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ОБЩЕЭКОНОМИЧЕСКИЕ ВОПРОСЫ</t>
  </si>
  <si>
    <t>ПРОФЕССИОНАЛЬНАЯ ПОДГОТОВКА, ПЕРЕПОДГОТОВКА И ПОВЫШЕНИЕ КВАЛИФИКАЦИИ</t>
  </si>
  <si>
    <t>0705</t>
  </si>
  <si>
    <t>Расходы на  содержание и обеспечение деятельности муниципального казенного учреждения "МЦ  78"</t>
  </si>
  <si>
    <t>Меры социальной поддержки населения по публичным нормативным обязательствам</t>
  </si>
  <si>
    <t>ОБЪЕМ МЕЖБЮДЖЕТНЫХ ТРАНСФЕРТОВ, ПОЛУЧАЕМЫХ ИЗ БЮДЖЕТА ГОРОДА НА ВЫПОЛНЕНИЕ ГОС.ПОЛНОМОЧИЙ</t>
  </si>
  <si>
    <t>ИСТОЧНИКОМ ФИНАНСИРОВАНИЯ ДЕФИЦИТА БЮДЖЕТА ЯВЛЯЕТСЯ ОСТАТОК СРЕДСТВ БЮДЖЕТА  НА КОНЕЦ ПРЕДИДУЩЕГО ГОДА</t>
  </si>
  <si>
    <t>ДРУГИЕ ВОПРОСЫ В ОБЛАСТИ ОБРАЗОВАНИЯ</t>
  </si>
  <si>
    <t>0709</t>
  </si>
  <si>
    <t>1.1.2.</t>
  </si>
  <si>
    <t>Расходы на содержание и обеспечение деятельности представительного органа местного самоуправления</t>
  </si>
  <si>
    <t>300</t>
  </si>
  <si>
    <t>886</t>
  </si>
  <si>
    <t>312</t>
  </si>
  <si>
    <t>0111</t>
  </si>
  <si>
    <t>Резервные фонды</t>
  </si>
  <si>
    <t>Иные бюджетные ассигнования</t>
  </si>
  <si>
    <t>800</t>
  </si>
  <si>
    <t>200</t>
  </si>
  <si>
    <t>Закупка товаров, работ, услуг для государственных (муниципальных) нужд</t>
  </si>
  <si>
    <t>ОХРАНА ОКРУЖАЮЩЕЙ СРЕДЫ</t>
  </si>
  <si>
    <t>ДРУГИЕ ВОПРОСЫ В ОБЛАСТИ ОХРАНЫ ОКРУЖАЮЩЕЙ СРЕДЫ</t>
  </si>
  <si>
    <t>0600</t>
  </si>
  <si>
    <t>0605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</si>
  <si>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</si>
  <si>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</si>
  <si>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</si>
  <si>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</si>
  <si>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</si>
  <si>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</si>
  <si>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</si>
  <si>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</si>
  <si>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Налоговые и неналоговые доходы</t>
  </si>
  <si>
    <t>Безвозмездные поступления</t>
  </si>
  <si>
    <t>ДОХОДЫ всего:</t>
  </si>
  <si>
    <t>в том числе:</t>
  </si>
  <si>
    <t>III</t>
  </si>
  <si>
    <t xml:space="preserve">Муниципальный долг по состоянию на 1 января </t>
  </si>
  <si>
    <t>IV</t>
  </si>
  <si>
    <t xml:space="preserve"> РАСХОДЫ всего:                                                 </t>
  </si>
  <si>
    <t>Обеспечение проведения выборов и референдумов</t>
  </si>
  <si>
    <t>902</t>
  </si>
  <si>
    <t>0107</t>
  </si>
  <si>
    <t>ГЛАВНЫЙ АДМИНИСТРАТОР ДОХОДОВ И РАСХОДОВ (кроме раздела 0102,0103). ИСТОЧНИКА ФИНАНСИРОВАНИЯ - Местная администрация (код 978)</t>
  </si>
  <si>
    <t>ГЛАВНЫЙ АДМИНИСТРАТОР  РАСХОДОВ по разделу 0102,0103- Муниципальный Совет МО МО № 78 (код 886)</t>
  </si>
  <si>
    <t xml:space="preserve">МЕСТНОГО  БЮДЖЕТА </t>
  </si>
  <si>
    <t>Муниципальный Совет МО МО № 78 (886)</t>
  </si>
  <si>
    <t>1.1.1.1.</t>
  </si>
  <si>
    <t>1.1.1.1.1.</t>
  </si>
  <si>
    <t>1.1.2.1.</t>
  </si>
  <si>
    <t>1.1.2.1.1</t>
  </si>
  <si>
    <t>1.1.2.2.</t>
  </si>
  <si>
    <t>1.1.2.2.1</t>
  </si>
  <si>
    <t>1.1.2.2.1.</t>
  </si>
  <si>
    <t>1.1.2.2.2.</t>
  </si>
  <si>
    <t>1.1.2.2.3.</t>
  </si>
  <si>
    <t>МЕСТНАЯ АДМИНИСТРАЦИЯ МО МО   № 78 (978)</t>
  </si>
  <si>
    <t>2.1.1.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</si>
  <si>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</si>
  <si>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</si>
  <si>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ЖИЛИЩНО-КОММУНАЛЬНОЕ ХОЗЯЙСТВО</t>
  </si>
  <si>
    <t>Социальное обеспечение  и иные выплаты населению</t>
  </si>
  <si>
    <t>2.9.1.1.1</t>
  </si>
  <si>
    <t xml:space="preserve">   Плановый период</t>
  </si>
  <si>
    <t>Главный администратор расходов -Избирательная комиссия Муниципального образования Муниципальный округ № 78 (902)</t>
  </si>
  <si>
    <t>0020100010</t>
  </si>
  <si>
    <t>0020200020</t>
  </si>
  <si>
    <t>0020300020</t>
  </si>
  <si>
    <t>0020400020</t>
  </si>
  <si>
    <t>4280000180</t>
  </si>
  <si>
    <t>1.1.2.3.</t>
  </si>
  <si>
    <t>1.1.2.3.1.</t>
  </si>
  <si>
    <t>0700000060</t>
  </si>
  <si>
    <t>5050000230</t>
  </si>
  <si>
    <t>Муниципальная программа "Осуществление защиты прав потребителей"</t>
  </si>
  <si>
    <t>V</t>
  </si>
  <si>
    <t>Остаток средств на 01 января</t>
  </si>
  <si>
    <t>РАСХОДЫ всего:</t>
  </si>
  <si>
    <t>09208G0100</t>
  </si>
  <si>
    <t>0020500440</t>
  </si>
  <si>
    <t>0020600030</t>
  </si>
  <si>
    <t>0020700040</t>
  </si>
  <si>
    <t>51180G0860</t>
  </si>
  <si>
    <t>51180G0870</t>
  </si>
  <si>
    <t>Расходы без субвенций</t>
  </si>
  <si>
    <t>Доходы без субвенций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</si>
  <si>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</si>
  <si>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ОБЪЕМ БЮДЖЕТНЫХ АССИГНОВАНИЙ. НАПРАВЛЯЕМЫХ НА ИСПОЛНЕНИЕ ПУБЛИЧНО-НОРМАТИВНЫХ ОБЯЗАТЕЛЬСТВ</t>
  </si>
  <si>
    <t>4570000250</t>
  </si>
  <si>
    <t>0200000050</t>
  </si>
  <si>
    <t>0920100070</t>
  </si>
  <si>
    <t>0920200070</t>
  </si>
  <si>
    <t>2190000090</t>
  </si>
  <si>
    <t>5100000120</t>
  </si>
  <si>
    <t>0920000120</t>
  </si>
  <si>
    <t>3510000130</t>
  </si>
  <si>
    <t>3510000150</t>
  </si>
  <si>
    <t>4100000170</t>
  </si>
  <si>
    <t>4500000460</t>
  </si>
  <si>
    <t>4500000200</t>
  </si>
  <si>
    <t>4500000210</t>
  </si>
  <si>
    <t>5120000240</t>
  </si>
  <si>
    <t>4310000190</t>
  </si>
  <si>
    <t>4310000490</t>
  </si>
  <si>
    <t>4310000510</t>
  </si>
  <si>
    <t>4310000530</t>
  </si>
  <si>
    <t>Расходы на содержание и обеспечение деятельности Местной администрации по решению вопросов местного значения</t>
  </si>
  <si>
    <t>Резервный фонд Местной администрации</t>
  </si>
  <si>
    <t>Год</t>
  </si>
  <si>
    <t>Исполнено</t>
  </si>
  <si>
    <t>в % к предидущему году</t>
  </si>
  <si>
    <t>&gt;  на 132%</t>
  </si>
  <si>
    <t>&gt;  на 18%</t>
  </si>
  <si>
    <t>&lt; на 34%</t>
  </si>
  <si>
    <t>&lt; на 40%</t>
  </si>
  <si>
    <t>&gt;  на 29%</t>
  </si>
  <si>
    <t>&gt;  на 32%</t>
  </si>
  <si>
    <t>без субвенций</t>
  </si>
  <si>
    <t>38822,7</t>
  </si>
  <si>
    <t>&gt;  на 17%</t>
  </si>
  <si>
    <t>&lt; на 23,1%</t>
  </si>
  <si>
    <t>2010</t>
  </si>
  <si>
    <t>&gt;  на 0,1%</t>
  </si>
  <si>
    <t>2011</t>
  </si>
  <si>
    <t>&gt;  на 10%</t>
  </si>
  <si>
    <t>2012</t>
  </si>
  <si>
    <t>39205,3</t>
  </si>
  <si>
    <t>&gt;  на 20%</t>
  </si>
  <si>
    <t>2013</t>
  </si>
  <si>
    <t>39867</t>
  </si>
  <si>
    <t>&gt;  на 2%</t>
  </si>
  <si>
    <t>2014</t>
  </si>
  <si>
    <t>39586,2</t>
  </si>
  <si>
    <t>&lt; на 0,7%</t>
  </si>
  <si>
    <t>2015</t>
  </si>
  <si>
    <t xml:space="preserve">1. </t>
  </si>
  <si>
    <t>1.1</t>
  </si>
  <si>
    <t>1.1.1</t>
  </si>
  <si>
    <t>1.1.2</t>
  </si>
  <si>
    <t xml:space="preserve">2. </t>
  </si>
  <si>
    <t>2.1</t>
  </si>
  <si>
    <t>3.1.</t>
  </si>
  <si>
    <t>3.1.1.</t>
  </si>
  <si>
    <t>4.</t>
  </si>
  <si>
    <t>4.1.</t>
  </si>
  <si>
    <t>4.1.1</t>
  </si>
  <si>
    <t>4.2.</t>
  </si>
  <si>
    <t>4.2.1.</t>
  </si>
  <si>
    <t>5.</t>
  </si>
  <si>
    <t>5.1.</t>
  </si>
  <si>
    <t>5.1.1.</t>
  </si>
  <si>
    <t>5.1.1.1</t>
  </si>
  <si>
    <t>5.1.1.2</t>
  </si>
  <si>
    <t>6.</t>
  </si>
  <si>
    <t>6.1.</t>
  </si>
  <si>
    <t>6.1.1</t>
  </si>
  <si>
    <t>7.</t>
  </si>
  <si>
    <t>7.1.</t>
  </si>
  <si>
    <t>7.2.</t>
  </si>
  <si>
    <t>7.2.1.</t>
  </si>
  <si>
    <t>7.3.</t>
  </si>
  <si>
    <t>7.3.1.</t>
  </si>
  <si>
    <t>7.4.</t>
  </si>
  <si>
    <t>7.4.1.</t>
  </si>
  <si>
    <t>7.4.1.1.</t>
  </si>
  <si>
    <t>7.4.1.2</t>
  </si>
  <si>
    <t>8.</t>
  </si>
  <si>
    <t>8.1.</t>
  </si>
  <si>
    <t>8.1.1</t>
  </si>
  <si>
    <t>8.2.</t>
  </si>
  <si>
    <t>8.2.1</t>
  </si>
  <si>
    <t>8.2.1.1</t>
  </si>
  <si>
    <t>8.2.1.2</t>
  </si>
  <si>
    <t>II.</t>
  </si>
  <si>
    <t xml:space="preserve">1.2. </t>
  </si>
  <si>
    <t>1.2.1.</t>
  </si>
  <si>
    <t xml:space="preserve">1.3. </t>
  </si>
  <si>
    <t>1.3.1.</t>
  </si>
  <si>
    <t>1.3.1.1.</t>
  </si>
  <si>
    <t>1.3.1.2.</t>
  </si>
  <si>
    <t>1.3.2.</t>
  </si>
  <si>
    <t>1.3.2.1.</t>
  </si>
  <si>
    <t>1.3.2.2.</t>
  </si>
  <si>
    <t xml:space="preserve">3. </t>
  </si>
  <si>
    <t>43758,5</t>
  </si>
  <si>
    <t>&gt; на 10%</t>
  </si>
  <si>
    <t>42837,9</t>
  </si>
  <si>
    <t>54188,3</t>
  </si>
  <si>
    <t>56835,5</t>
  </si>
  <si>
    <t>60794,0</t>
  </si>
  <si>
    <t>2016 (оценка)</t>
  </si>
  <si>
    <t>2017(прогноз)</t>
  </si>
  <si>
    <t>2018 (прогноз)</t>
  </si>
  <si>
    <t>2019 (прогноз)</t>
  </si>
  <si>
    <t>(без сабвенций)</t>
  </si>
  <si>
    <t>Анализ поступления доходов  МО МО № 78 за 2008-2019 г.г.</t>
  </si>
  <si>
    <t>&lt; на 2,1%</t>
  </si>
  <si>
    <t>&gt; на 26%</t>
  </si>
  <si>
    <t>&gt; на 4,9%</t>
  </si>
  <si>
    <t>&gt; на 7%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</si>
  <si>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</si>
  <si>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</si>
  <si>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</si>
  <si>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"Организация и проведение мероприятий по сохранению и развитию местных традиций и обрядов "</t>
  </si>
  <si>
    <t>2020 год</t>
  </si>
  <si>
    <t>00209G0850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</si>
  <si>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</si>
  <si>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 xml:space="preserve">МОЛОДЕЖНАЯ ПОЛИТИКА </t>
  </si>
  <si>
    <t>4500001560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</si>
  <si>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</si>
  <si>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4500000570</t>
  </si>
  <si>
    <t>Закупка товаров, работ и услуг для 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</si>
  <si>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</si>
  <si>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Муниципальная программа "Организация информирования, консультирования и содействия жителям  муниципального образования 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</si>
  <si>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</si>
  <si>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 xml:space="preserve">Муниципальная программа "Содействие развитию малого бизнеса на территории муниципального образования " 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</si>
  <si>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</si>
  <si>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</si>
  <si>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</si>
  <si>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Муниципальная программа "Организация и проведение досуговых мероприятий для детей и подростков, проживающих на территории муниципального образования "</t>
  </si>
  <si>
    <t>Муниципальная программа  "Организация и проведение досуговых мероприятий для жителей муниципального образования "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</si>
  <si>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</si>
  <si>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>ДЕФИЦИТ БЮДЖЕТА                                        ( + профицит,- дефицит)</t>
  </si>
  <si>
    <t>2021 год</t>
  </si>
  <si>
    <t>0412</t>
  </si>
  <si>
    <t>ДРУГИЕ ВОПРОСЫ В ОБЛАСТИ НАЦИОНАЛЬНОЙ ЭКОНОМИКИ</t>
  </si>
  <si>
    <t>1001</t>
  </si>
  <si>
    <t xml:space="preserve">ПЕНСИОННОЕ ОБЕСПЕЧЕНИЕ </t>
  </si>
  <si>
    <t>0920000520</t>
  </si>
  <si>
    <t>4500000560</t>
  </si>
  <si>
    <t>Расходы на оплату труда</t>
  </si>
  <si>
    <t>МС</t>
  </si>
  <si>
    <t>МА</t>
  </si>
  <si>
    <t>МКУ</t>
  </si>
  <si>
    <t>Бюджет без субвенций (ДОХОДЫ)</t>
  </si>
  <si>
    <t>от доходов</t>
  </si>
  <si>
    <t>без обесп</t>
  </si>
  <si>
    <t>с обесп</t>
  </si>
  <si>
    <t>ИЗБИРАТЕЛЬНАЯ КОМИССИЯ ВНУТРИГОРОДСКОГО МУНИЦИПАЛЬНОГО ОБРАЗОВАНИЯ МУНИЦИПАЛЬНЫЙ ОКРУГ № 78 (902)</t>
  </si>
  <si>
    <t>3.1.1.1.</t>
  </si>
  <si>
    <t>3.1.1.1.1.</t>
  </si>
  <si>
    <t>3.1.1.2.</t>
  </si>
  <si>
    <t>3.1.1.2.1.</t>
  </si>
  <si>
    <t>3.1.1.2.2.</t>
  </si>
  <si>
    <t>3.1.1.2.3.</t>
  </si>
  <si>
    <t>3.1.1.3.</t>
  </si>
  <si>
    <t>3.1.1.3.1.</t>
  </si>
  <si>
    <t>3.1.1.4.</t>
  </si>
  <si>
    <t>3.1.1.4.1.</t>
  </si>
  <si>
    <t>3.1.1.4.2.</t>
  </si>
  <si>
    <t>3.1.2.</t>
  </si>
  <si>
    <t>3.1.2.1</t>
  </si>
  <si>
    <t>3.1.2.1.1</t>
  </si>
  <si>
    <t>3.1.3.</t>
  </si>
  <si>
    <t>3.1.3.1</t>
  </si>
  <si>
    <t>3.1.3.1.1</t>
  </si>
  <si>
    <t>3.1.3.2</t>
  </si>
  <si>
    <t>3.1.3.2.1</t>
  </si>
  <si>
    <t>3.2.</t>
  </si>
  <si>
    <t>3.2.1</t>
  </si>
  <si>
    <t>3.2.1.1</t>
  </si>
  <si>
    <t>3.2.1.1.1</t>
  </si>
  <si>
    <t>3.3.</t>
  </si>
  <si>
    <t>3.3.1.</t>
  </si>
  <si>
    <t>3.3.1.1.</t>
  </si>
  <si>
    <t>3.3.1.1.1.</t>
  </si>
  <si>
    <t>3.3.2.</t>
  </si>
  <si>
    <t>3.3.2.1.</t>
  </si>
  <si>
    <t>3.3.2.1.2.</t>
  </si>
  <si>
    <t>3.4.</t>
  </si>
  <si>
    <t>3.4.1.</t>
  </si>
  <si>
    <t>3.4.1.1.</t>
  </si>
  <si>
    <t>3.4.1.1.1.</t>
  </si>
  <si>
    <t>3.4.1.2.</t>
  </si>
  <si>
    <t>3.4.1.2.1.</t>
  </si>
  <si>
    <t>3.5.</t>
  </si>
  <si>
    <t>3.5.1.</t>
  </si>
  <si>
    <t>3.5.1.1.</t>
  </si>
  <si>
    <t>3.5.1.1.1.</t>
  </si>
  <si>
    <t>3.6.</t>
  </si>
  <si>
    <t>3.6.1.</t>
  </si>
  <si>
    <t>3.6.1.1.</t>
  </si>
  <si>
    <t>3.6.1.1.1.</t>
  </si>
  <si>
    <t>3.6.2.</t>
  </si>
  <si>
    <t>3.6.2.1.</t>
  </si>
  <si>
    <t>3.6.2.1.1</t>
  </si>
  <si>
    <t>3.6.3.</t>
  </si>
  <si>
    <t>3.6.3.1.</t>
  </si>
  <si>
    <t>3.6.3.1.1</t>
  </si>
  <si>
    <t>3.6.3.2.</t>
  </si>
  <si>
    <t>3.6.3.2.1</t>
  </si>
  <si>
    <t>3.6.3.3.</t>
  </si>
  <si>
    <t>3.6.3.3.1</t>
  </si>
  <si>
    <t>3.6.3.4.</t>
  </si>
  <si>
    <t>3.6.3.4.1</t>
  </si>
  <si>
    <t>3.7.</t>
  </si>
  <si>
    <t>3.7.1.</t>
  </si>
  <si>
    <t>3.7.1.1.</t>
  </si>
  <si>
    <t>3.7.1.1.1</t>
  </si>
  <si>
    <t>3.7.1.1.2</t>
  </si>
  <si>
    <t>3.7.1.1.3</t>
  </si>
  <si>
    <t>3.7.1.2.</t>
  </si>
  <si>
    <t>3.7.1.2.1</t>
  </si>
  <si>
    <t>3.7.1.3.</t>
  </si>
  <si>
    <t>3.7.1.3.1</t>
  </si>
  <si>
    <t>3.7.1.4.</t>
  </si>
  <si>
    <t>3.7.1.4.1.</t>
  </si>
  <si>
    <t>3.7.1.5.</t>
  </si>
  <si>
    <t>3.7.1.5.1</t>
  </si>
  <si>
    <t>3.7.1.6.</t>
  </si>
  <si>
    <t>3.7.1.6.1.</t>
  </si>
  <si>
    <t>3.8.</t>
  </si>
  <si>
    <t>3.8.1.</t>
  </si>
  <si>
    <t>3.8.1.1.</t>
  </si>
  <si>
    <t>3.8.1.1.1</t>
  </si>
  <si>
    <t>3.8.2.</t>
  </si>
  <si>
    <t>3.8.2.2.</t>
  </si>
  <si>
    <t>3.8.2.2.1</t>
  </si>
  <si>
    <t>3.8.2.3.</t>
  </si>
  <si>
    <t>3.8.2.3.1</t>
  </si>
  <si>
    <t>3.9.</t>
  </si>
  <si>
    <t>3.9.1</t>
  </si>
  <si>
    <t>3.9.1.1</t>
  </si>
  <si>
    <t>3.10.</t>
  </si>
  <si>
    <t>3.10.1</t>
  </si>
  <si>
    <t>3.10.1.1</t>
  </si>
  <si>
    <t>3.10.1.1.1</t>
  </si>
  <si>
    <t>от  19.10.2018 № 108 -А</t>
  </si>
  <si>
    <t xml:space="preserve">  НА  2020 ГОД  И НА ПЛАНОВЫЙ ПЕРИОД 2021-2022 ГОДОВ</t>
  </si>
  <si>
    <t>Уточненный среднесрочный финансовый план 2019 года</t>
  </si>
  <si>
    <t>Оценка текущий 2019</t>
  </si>
  <si>
    <t>Проект бюджета 2020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</si>
  <si>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</si>
  <si>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</si>
  <si>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Закупка товаров, работ и услуг для обеспечения государственных (муниципальных) нужд</t>
  </si>
  <si>
    <t>Проведение выборов в представительные органы муниципального образования</t>
  </si>
  <si>
    <t>Социальное обеспечение и иные выплаты населению</t>
  </si>
  <si>
    <t>МЕСТНОГО  БЮДЖЕТА ВНУТРИГОРОДСКОГО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</si>
  <si>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</si>
  <si>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депутатов Муниципального Совета, осуществляющих свои полномочия на постоянной основе</t>
  </si>
  <si>
    <t>9920000110</t>
  </si>
  <si>
    <t>Расходы на компенсацию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</si>
  <si>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9920000210</t>
  </si>
  <si>
    <t>Расходы на содержание и обеспечение деятельности представительного органа муниципального образования</t>
  </si>
  <si>
    <t>9920000310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</si>
  <si>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</si>
  <si>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</si>
  <si>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</si>
  <si>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9930000110</t>
  </si>
  <si>
    <t>99400G0850</t>
  </si>
  <si>
    <t>Расходы на формирование резервного фонда местной администрации муниципального образования</t>
  </si>
  <si>
    <t>8820000000</t>
  </si>
  <si>
    <t>Расходы на реализацию муниципальной программы «Осуществление защиты прав потребителей»</t>
  </si>
  <si>
    <t>0100010000</t>
  </si>
  <si>
    <t>Расходы на реализацию муниципальной программы «Организация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дома»</t>
  </si>
  <si>
    <t>0200010000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</si>
  <si>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</si>
  <si>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0300010000</t>
  </si>
  <si>
    <t>Расходы на реализацию муниципальной программы «Организация временного трудоустройства несовершеннолетних в возрасте от 14 до 18 лет в свободное от учебы время»</t>
  </si>
  <si>
    <t>0400010000</t>
  </si>
  <si>
    <t>Расходы на реализацию муниципальной программы «Содействие развитию малого бизнеса на территории Внутригородского Муниципального образования Санкт-Петербурга муниципальный округ № 78»</t>
  </si>
  <si>
    <t>0500010000</t>
  </si>
  <si>
    <t>Расходы на реализацию муниципальной программы «Благоустройство придомовых и дворовых территорий»</t>
  </si>
  <si>
    <t>0600010000</t>
  </si>
  <si>
    <t>0700010000</t>
  </si>
  <si>
    <t>Расходы на реализацию муниципальной программы «Участие в мероприятиях по охране окружающей среды в границах Внутригородского Муниципального образования Санкт-Петербурга муниципальный округ № 78»</t>
  </si>
  <si>
    <t>0800010000</t>
  </si>
  <si>
    <t>9960000110</t>
  </si>
  <si>
    <t>Расходы на реализацию муниципальной программы «Военно-патриотическое воспитание молодежи»</t>
  </si>
  <si>
    <t>0900010000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</si>
  <si>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78»</t>
  </si>
  <si>
    <t>1000010000</t>
  </si>
  <si>
    <t>Расходы на реализацию муниципальной программы «Участие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Санкт-Петербурга»</t>
  </si>
  <si>
    <t>1100010000</t>
  </si>
  <si>
    <t>Расходы на реализацию муниципальной программы «Участие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Санкт-Петербурга»</t>
  </si>
  <si>
    <t>1300010000</t>
  </si>
  <si>
    <t>Расходы на реализацию муниципальной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</si>
  <si>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1200010000</t>
  </si>
  <si>
    <t>Расходы на содержание и обеспечение деятельности муниципального казенного учреждения «МЦ-78»</t>
  </si>
  <si>
    <t>9970000210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</si>
  <si>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</si>
  <si>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1400010000</t>
  </si>
  <si>
    <t>Расходы на реализацию муниципальной программы «Организация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78»</t>
  </si>
  <si>
    <t>1500010000</t>
  </si>
  <si>
    <t>Расходы на реализацию муниципальной программы «Организация и проведение досуговых мероприятий для жителей Внутригородского Муниципального образования Санкт-Петербурга муниципальный округ № 78»</t>
  </si>
  <si>
    <t>1600010000</t>
  </si>
  <si>
    <t>Расходы на реализацию муниципальной программы «Организация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78»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</si>
  <si>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конфликтов»</t>
  </si>
  <si>
    <t>1700010000</t>
  </si>
  <si>
    <t>ПЕНСИОННОЕ ОБЕСПЕЧЕНИЕ</t>
  </si>
  <si>
    <t>Расходы на выплаты пенсии за выслугу лет лицам, замещавшим должности муниципальной службы</t>
  </si>
  <si>
    <t>8840010000</t>
  </si>
  <si>
    <t>Расходы на выплаты ежемесячной доплаты за стаж лицам, замещавшим муниципальные должности</t>
  </si>
  <si>
    <t>8840020000</t>
  </si>
  <si>
    <t>88500G0860</t>
  </si>
  <si>
    <t>88500G0870</t>
  </si>
  <si>
    <t>Расходы на содержание и обеспечение деятельности местной администрации муниципального образования</t>
  </si>
  <si>
    <t>Расходы на реализацию муниципальной программы «Обеспечение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мероприятий»</t>
  </si>
  <si>
    <t>1900010000</t>
  </si>
  <si>
    <t>Расходы на реализацию муниципальной программы «Выпуск и распространение информационного бюллетеня «Ваш Муниципальный», опубликование муниципальных правовых актов, иной информации»</t>
  </si>
  <si>
    <t>2000010000</t>
  </si>
  <si>
    <t>1800010000</t>
  </si>
  <si>
    <t>88300G0100</t>
  </si>
  <si>
    <t>2023 год</t>
  </si>
  <si>
    <t>1003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</si>
  <si>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</si>
  <si>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</si>
  <si>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от  19.10.2021 № 70 -А</t>
  </si>
  <si>
    <t>8810000000</t>
  </si>
  <si>
    <t>2</t>
  </si>
  <si>
    <t>2.1.1.1.1</t>
  </si>
  <si>
    <t>2.1.1.1.2</t>
  </si>
  <si>
    <t>2.1.1.1.3</t>
  </si>
  <si>
    <t>2.1.1.1.4</t>
  </si>
  <si>
    <t>2.1.1.2</t>
  </si>
  <si>
    <t>2.1.1.2.1</t>
  </si>
  <si>
    <t>2.1.1.2.2</t>
  </si>
  <si>
    <t>2.1.2</t>
  </si>
  <si>
    <t>2.1.2.1</t>
  </si>
  <si>
    <t>2.1.2.1.1</t>
  </si>
  <si>
    <t>2.1.3</t>
  </si>
  <si>
    <t>2.1.3.1</t>
  </si>
  <si>
    <t>2.1.3.1.1</t>
  </si>
  <si>
    <t>2.1.3.2</t>
  </si>
  <si>
    <t>2.1.3.2.1</t>
  </si>
  <si>
    <t>2.1.3.3</t>
  </si>
  <si>
    <t>2.1.3.3.1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</si>
  <si>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</si>
  <si>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</si>
  <si>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</si>
  <si>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</si>
  <si>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</si>
  <si>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</si>
  <si>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</si>
  <si>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</si>
  <si>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2.3.2</t>
  </si>
  <si>
    <t>2.3.2.1</t>
  </si>
  <si>
    <t>2.3.2.1.1</t>
  </si>
  <si>
    <t>2.4</t>
  </si>
  <si>
    <t>2.4.1</t>
  </si>
  <si>
    <t>2.4.1.1</t>
  </si>
  <si>
    <t>2.4.1.1.1</t>
  </si>
  <si>
    <t>Расходы на реализацию подпрограммы «Содержание внутриквартальных территорий в части обеспечения ремонта покрытий, расположенных на внутриквартальных территориях»</t>
  </si>
  <si>
    <t>0610010000</t>
  </si>
  <si>
    <t>2.4.1.1.1.1</t>
  </si>
  <si>
    <t>2.4.1.1.2</t>
  </si>
  <si>
    <t>Расходы на реализацию подпрограммы «Проведение санитарных рубок ( в том числе удаление аварийных, больных деревьев и кустарников) на территориях, не относящихся к территориям зеленых насаждений»</t>
  </si>
  <si>
    <t>0620010000</t>
  </si>
  <si>
    <t>2.4.1.1.2.1</t>
  </si>
  <si>
    <t>2.4.1.1.3</t>
  </si>
  <si>
    <t>Расходы на реализацию подпрограммы «Размещение,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территориях»</t>
  </si>
  <si>
    <t>0640010000</t>
  </si>
  <si>
    <t>2.4.1.1.3.1</t>
  </si>
  <si>
    <t>2.4.1.1.4</t>
  </si>
  <si>
    <t>Расходы на реализацию подпрограммы «Размещение, содержание спортивных, детских площадок, включая ремонт расположенных на них элементов благоустройства, на внутриквартальных территориях»</t>
  </si>
  <si>
    <t>0650010000</t>
  </si>
  <si>
    <t>2.4.1.1.4.1</t>
  </si>
  <si>
    <t>2.4.1.1.5</t>
  </si>
  <si>
    <t>Расходы на реализацию подпрограммы «Обеспечение проектирования благоустройства при размещении элементов благоустройства»</t>
  </si>
  <si>
    <t>0670010000</t>
  </si>
  <si>
    <t>2.4.1.1.5.1</t>
  </si>
  <si>
    <t>2.4.1.2</t>
  </si>
  <si>
    <t>Расходы на реализацию  программы «Озеленение территорий муниципального образования»</t>
  </si>
  <si>
    <t>2.4.1.2.1</t>
  </si>
  <si>
    <t>Расходы на реализацию подпрограммы «Создание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значения»</t>
  </si>
  <si>
    <t>0710010000</t>
  </si>
  <si>
    <t>2.4.1.2.1.1</t>
  </si>
  <si>
    <t>2.4.1.2.2</t>
  </si>
  <si>
    <t>Расходы на реализацию подпрограммы «Содержание,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территориях»</t>
  </si>
  <si>
    <t>0740010000</t>
  </si>
  <si>
    <t>2.4.1.2.2.1</t>
  </si>
  <si>
    <t>2.5.</t>
  </si>
  <si>
    <t>2.5.1</t>
  </si>
  <si>
    <t>2.5.1.1</t>
  </si>
  <si>
    <t>2.5.1.1.1</t>
  </si>
  <si>
    <t>2.6.</t>
  </si>
  <si>
    <t>2.6.1</t>
  </si>
  <si>
    <t>2.6.1.1</t>
  </si>
  <si>
    <t>2.6.1.1.1</t>
  </si>
  <si>
    <t>2.6.2</t>
  </si>
  <si>
    <t>2.6.2.1</t>
  </si>
  <si>
    <t>2.6.2.1.1</t>
  </si>
  <si>
    <t>2.6.2.2</t>
  </si>
  <si>
    <t>2.6.2.2.1</t>
  </si>
  <si>
    <t>2.6.2.3</t>
  </si>
  <si>
    <t>2.6.2.3.1</t>
  </si>
  <si>
    <t>2.6.2.4.</t>
  </si>
  <si>
    <t>2.6.2.4.1</t>
  </si>
  <si>
    <t>2.6.2.5</t>
  </si>
  <si>
    <t>2.6.2.5.1</t>
  </si>
  <si>
    <t>2.7.</t>
  </si>
  <si>
    <t xml:space="preserve">КУЛЬТУРА, КИНЕМАТОГРАФИЯ </t>
  </si>
  <si>
    <t>2.7.1</t>
  </si>
  <si>
    <t>2.7.1.1</t>
  </si>
  <si>
    <t>2.7.1.1.1</t>
  </si>
  <si>
    <t>2.7.1.1.2</t>
  </si>
  <si>
    <t>2.7.1.1.3</t>
  </si>
  <si>
    <t>2.7.1.1.4</t>
  </si>
  <si>
    <t>2.7.1.2</t>
  </si>
  <si>
    <t>2.7.1.2.1</t>
  </si>
  <si>
    <t>2.7.1.3</t>
  </si>
  <si>
    <t>2.7.1.3.1</t>
  </si>
  <si>
    <t>2.7.1.4</t>
  </si>
  <si>
    <t>2.7.1.4.1</t>
  </si>
  <si>
    <t>2.7.1.5</t>
  </si>
  <si>
    <t>2.7.1.5.1</t>
  </si>
  <si>
    <t>2.7.1.6</t>
  </si>
  <si>
    <t>2.7.1.6.1</t>
  </si>
  <si>
    <t>2.8.</t>
  </si>
  <si>
    <t>2.8.1</t>
  </si>
  <si>
    <t>2.8.1.1</t>
  </si>
  <si>
    <t>2.8.1.1.1</t>
  </si>
  <si>
    <t>2.8.2</t>
  </si>
  <si>
    <t>СОЦИАЛЬНОЕ ОБЕСПЕЧЕНИЕ НАСЕЛЕНИЯ</t>
  </si>
  <si>
    <t>2.8.2.1</t>
  </si>
  <si>
    <t>2.8.2.1.1</t>
  </si>
  <si>
    <t>2.8.3</t>
  </si>
  <si>
    <t>2.8.3.1</t>
  </si>
  <si>
    <t>2.8.3.1.1</t>
  </si>
  <si>
    <t>2.8.3.2</t>
  </si>
  <si>
    <t>2.8.3.2.1</t>
  </si>
  <si>
    <t>2.8.3.3</t>
  </si>
  <si>
    <t>2.8.3.3.1</t>
  </si>
  <si>
    <t>2.9</t>
  </si>
  <si>
    <t>2.9.1</t>
  </si>
  <si>
    <t>2.9.1.1</t>
  </si>
  <si>
    <t>2.10</t>
  </si>
  <si>
    <t>2.10.1</t>
  </si>
  <si>
    <t>2.10.1.1</t>
  </si>
  <si>
    <t>2.10.1.1.1</t>
  </si>
  <si>
    <t>Среднесрочный финансовый план 2021 года</t>
  </si>
  <si>
    <t>Оценка текущий 2021</t>
  </si>
  <si>
    <t>Проект бюджета 2022</t>
  </si>
  <si>
    <t>2024 год</t>
  </si>
  <si>
    <t>Безвозмездные поступления, из них</t>
  </si>
  <si>
    <t>1.2.1</t>
  </si>
  <si>
    <t>1.2.2</t>
  </si>
  <si>
    <t>БЕЗВОЗМЕЗДНЫЕ ПОСТУПЛЕНИЯ ОТ ДРУГИХ БЮДЖЕТОВ БЮДЖЕТНОЙ СИСТЕМЫ РОССИЙСКОЙ ФЕДЕРАЦИИ</t>
  </si>
  <si>
    <t>Субвенции бюджетам  бюджетной системы Российской Федерации</t>
  </si>
  <si>
    <t>казанская</t>
  </si>
  <si>
    <t>ДЕФИЦИТ БЮДЖЕТА  ( + профицит,- дефицит)</t>
  </si>
  <si>
    <t xml:space="preserve">  НА  2022 ГОД  И НА ПЛАНОВЫЙ ПЕРИОД 2023-2024 ГОДОВ</t>
  </si>
  <si>
    <t>садовая 6н</t>
  </si>
  <si>
    <t>мучной 9 10 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</si>
</sst>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%"/>
    <numFmt numFmtId="191" formatCode="#,##0.0"/>
  </numFmts>
  <fonts count="10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 Cyr"/>
      <family val="0"/>
    </font>
    <font>
      <b/>
      <sz val="9"/>
      <color indexed="17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 Cyr"/>
      <family val="2"/>
    </font>
    <font>
      <sz val="15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0"/>
      <name val="Arial Black"/>
      <family val="2"/>
    </font>
    <font>
      <sz val="9"/>
      <name val="Arial Cyr"/>
      <family val="2"/>
    </font>
    <font>
      <b/>
      <sz val="9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b/>
      <sz val="8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b/>
      <sz val="8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i/>
      <sz val="10"/>
      <name val="Arial Cyr"/>
      <family val="2"/>
    </font>
    <font>
      <b/>
      <sz val="9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i/>
      <sz val="10"/>
      <color indexed="36"/>
      <name val="Arial"/>
      <family val="2"/>
    </font>
    <font>
      <b/>
      <i/>
      <sz val="11"/>
      <color indexed="36"/>
      <name val="Arial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theme="7" tint="-0.24997000396251678"/>
      <name val="Arial"/>
      <family val="2"/>
    </font>
    <font>
      <b/>
      <sz val="10"/>
      <color theme="7" tint="-0.24997000396251678"/>
      <name val="Arial"/>
      <family val="2"/>
    </font>
    <font>
      <b/>
      <i/>
      <sz val="10"/>
      <color theme="7" tint="-0.24997000396251678"/>
      <name val="Arial"/>
      <family val="2"/>
    </font>
    <font>
      <b/>
      <i/>
      <sz val="11"/>
      <color theme="7" tint="-0.24997000396251678"/>
      <name val="Arial"/>
      <family val="2"/>
    </font>
    <font>
      <b/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2" fontId="1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82" fontId="6" fillId="0" borderId="0" xfId="0" applyNumberFormat="1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82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82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182" fontId="6" fillId="0" borderId="15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 horizontal="center" vertical="center" wrapText="1"/>
    </xf>
    <xf numFmtId="182" fontId="3" fillId="0" borderId="16" xfId="0" applyNumberFormat="1" applyFont="1" applyBorder="1" applyAlignment="1">
      <alignment horizontal="center" vertical="center" wrapText="1"/>
    </xf>
    <xf numFmtId="182" fontId="6" fillId="0" borderId="16" xfId="0" applyNumberFormat="1" applyFont="1" applyBorder="1" applyAlignment="1">
      <alignment horizontal="center" vertical="center" wrapText="1"/>
    </xf>
    <xf numFmtId="182" fontId="2" fillId="0" borderId="17" xfId="0" applyNumberFormat="1" applyFont="1" applyBorder="1" applyAlignment="1">
      <alignment horizontal="center" vertical="center" wrapText="1"/>
    </xf>
    <xf numFmtId="182" fontId="3" fillId="33" borderId="16" xfId="0" applyNumberFormat="1" applyFont="1" applyFill="1" applyBorder="1" applyAlignment="1">
      <alignment horizontal="center" vertical="center" wrapText="1"/>
    </xf>
    <xf numFmtId="182" fontId="6" fillId="33" borderId="16" xfId="0" applyNumberFormat="1" applyFont="1" applyFill="1" applyBorder="1" applyAlignment="1">
      <alignment horizontal="center" vertical="center" wrapText="1"/>
    </xf>
    <xf numFmtId="182" fontId="6" fillId="33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182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82" fontId="1" fillId="0" borderId="0" xfId="56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horizontal="center" vertical="center"/>
    </xf>
    <xf numFmtId="182" fontId="5" fillId="0" borderId="10" xfId="56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10" xfId="56" applyFont="1" applyFill="1" applyBorder="1">
      <alignment/>
      <protection/>
    </xf>
    <xf numFmtId="0" fontId="3" fillId="0" borderId="10" xfId="0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56" applyFont="1" applyBorder="1" applyAlignment="1">
      <alignment horizontal="left" vertical="center" wrapText="1"/>
      <protection/>
    </xf>
    <xf numFmtId="0" fontId="0" fillId="0" borderId="0" xfId="56" applyFont="1" applyBorder="1">
      <alignment/>
      <protection/>
    </xf>
    <xf numFmtId="0" fontId="0" fillId="0" borderId="0" xfId="56" applyFont="1" applyBorder="1" applyAlignment="1">
      <alignment horizontal="center"/>
      <protection/>
    </xf>
    <xf numFmtId="18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0" xfId="56" applyFont="1" applyFill="1" applyBorder="1" applyAlignment="1">
      <alignment horizontal="left" vertical="center" wrapText="1"/>
      <protection/>
    </xf>
    <xf numFmtId="0" fontId="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/>
    </xf>
    <xf numFmtId="182" fontId="19" fillId="0" borderId="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49" fontId="5" fillId="0" borderId="0" xfId="56" applyNumberFormat="1" applyFont="1" applyFill="1" applyBorder="1" applyAlignment="1">
      <alignment horizontal="center" vertical="center"/>
      <protection/>
    </xf>
    <xf numFmtId="182" fontId="1" fillId="0" borderId="0" xfId="56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2" fontId="5" fillId="0" borderId="0" xfId="56" applyNumberFormat="1" applyFont="1" applyFill="1" applyBorder="1" applyAlignment="1">
      <alignment horizontal="center" vertical="center"/>
      <protection/>
    </xf>
    <xf numFmtId="182" fontId="0" fillId="0" borderId="0" xfId="0" applyNumberFormat="1" applyFill="1" applyBorder="1" applyAlignment="1">
      <alignment horizontal="center" vertical="center"/>
    </xf>
    <xf numFmtId="182" fontId="5" fillId="0" borderId="0" xfId="56" applyNumberFormat="1" applyFont="1" applyFill="1" applyBorder="1" applyAlignment="1">
      <alignment horizontal="center" vertical="center" wrapText="1"/>
      <protection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56" applyNumberFormat="1" applyFont="1" applyFill="1" applyBorder="1" applyAlignment="1">
      <alignment horizontal="left" vertical="center" wrapText="1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182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1" fontId="2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1" fillId="0" borderId="10" xfId="57" applyNumberFormat="1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0" fillId="0" borderId="18" xfId="57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57" applyNumberFormat="1" applyFont="1" applyFill="1" applyBorder="1" applyAlignment="1">
      <alignment horizontal="center" vertical="center"/>
      <protection/>
    </xf>
    <xf numFmtId="49" fontId="0" fillId="0" borderId="0" xfId="57" applyNumberFormat="1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center" vertical="center" wrapText="1"/>
      <protection/>
    </xf>
    <xf numFmtId="49" fontId="23" fillId="0" borderId="10" xfId="57" applyNumberFormat="1" applyFont="1" applyFill="1" applyBorder="1" applyAlignment="1">
      <alignment horizontal="center" vertical="center"/>
      <protection/>
    </xf>
    <xf numFmtId="49" fontId="23" fillId="0" borderId="10" xfId="57" applyNumberFormat="1" applyFont="1" applyFill="1" applyBorder="1" applyAlignment="1">
      <alignment horizontal="center" vertical="center" wrapText="1"/>
      <protection/>
    </xf>
    <xf numFmtId="49" fontId="23" fillId="0" borderId="0" xfId="57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82" fontId="23" fillId="0" borderId="0" xfId="57" applyNumberFormat="1" applyFont="1" applyFill="1" applyBorder="1" applyAlignment="1">
      <alignment horizontal="center" vertical="center" wrapText="1"/>
      <protection/>
    </xf>
    <xf numFmtId="49" fontId="1" fillId="0" borderId="0" xfId="57" applyNumberFormat="1" applyFont="1" applyFill="1" applyBorder="1" applyAlignment="1">
      <alignment horizontal="center" vertical="center" wrapText="1"/>
      <protection/>
    </xf>
    <xf numFmtId="49" fontId="1" fillId="0" borderId="0" xfId="57" applyNumberFormat="1" applyFont="1" applyFill="1" applyBorder="1" applyAlignment="1">
      <alignment horizontal="left" vertical="center" wrapText="1"/>
      <protection/>
    </xf>
    <xf numFmtId="0" fontId="1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center" vertical="center"/>
      <protection/>
    </xf>
    <xf numFmtId="182" fontId="1" fillId="0" borderId="0" xfId="57" applyNumberFormat="1" applyFont="1" applyFill="1" applyBorder="1" applyAlignment="1">
      <alignment horizontal="left" vertical="center" wrapText="1"/>
      <protection/>
    </xf>
    <xf numFmtId="182" fontId="1" fillId="0" borderId="0" xfId="57" applyNumberFormat="1" applyFont="1" applyFill="1" applyBorder="1" applyAlignment="1">
      <alignment horizontal="center" vertical="center" wrapText="1"/>
      <protection/>
    </xf>
    <xf numFmtId="182" fontId="0" fillId="0" borderId="0" xfId="0" applyNumberFormat="1" applyBorder="1" applyAlignment="1">
      <alignment horizontal="center" vertical="center"/>
    </xf>
    <xf numFmtId="182" fontId="1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center" vertical="center"/>
    </xf>
    <xf numFmtId="182" fontId="11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1" fillId="0" borderId="10" xfId="57" applyNumberFormat="1" applyFont="1" applyFill="1" applyBorder="1" applyAlignment="1">
      <alignment horizontal="center" vertical="center" wrapText="1"/>
      <protection/>
    </xf>
    <xf numFmtId="49" fontId="0" fillId="0" borderId="19" xfId="57" applyNumberFormat="1" applyFont="1" applyFill="1" applyBorder="1" applyAlignment="1">
      <alignment horizontal="center" vertical="center" wrapText="1"/>
      <protection/>
    </xf>
    <xf numFmtId="49" fontId="0" fillId="0" borderId="0" xfId="57" applyNumberFormat="1" applyFont="1" applyFill="1" applyBorder="1" applyAlignment="1">
      <alignment horizontal="left" vertical="center" wrapText="1"/>
      <protection/>
    </xf>
    <xf numFmtId="182" fontId="3" fillId="0" borderId="0" xfId="57" applyNumberFormat="1" applyFont="1" applyFill="1" applyBorder="1" applyAlignment="1">
      <alignment horizontal="center" vertical="center" wrapText="1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2" fontId="1" fillId="0" borderId="20" xfId="57" applyNumberFormat="1" applyFont="1" applyFill="1" applyBorder="1" applyAlignment="1">
      <alignment horizontal="left" vertical="center" wrapText="1"/>
      <protection/>
    </xf>
    <xf numFmtId="182" fontId="96" fillId="0" borderId="2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left" vertical="center" wrapText="1"/>
    </xf>
    <xf numFmtId="182" fontId="96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0" fillId="0" borderId="0" xfId="55">
      <alignment/>
      <protection/>
    </xf>
    <xf numFmtId="0" fontId="5" fillId="0" borderId="0" xfId="55" applyFont="1">
      <alignment/>
      <protection/>
    </xf>
    <xf numFmtId="0" fontId="1" fillId="0" borderId="0" xfId="55" applyFont="1">
      <alignment/>
      <protection/>
    </xf>
    <xf numFmtId="0" fontId="0" fillId="0" borderId="0" xfId="55" applyAlignment="1">
      <alignment horizontal="center" vertical="center"/>
      <protection/>
    </xf>
    <xf numFmtId="0" fontId="0" fillId="0" borderId="0" xfId="55" applyBorder="1">
      <alignment/>
      <protection/>
    </xf>
    <xf numFmtId="0" fontId="0" fillId="0" borderId="0" xfId="55" applyFont="1" applyBorder="1">
      <alignment/>
      <protection/>
    </xf>
    <xf numFmtId="0" fontId="0" fillId="0" borderId="21" xfId="55" applyBorder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/>
      <protection/>
    </xf>
    <xf numFmtId="0" fontId="0" fillId="0" borderId="21" xfId="55" applyBorder="1" applyAlignment="1">
      <alignment horizontal="center" vertical="center" wrapText="1"/>
      <protection/>
    </xf>
    <xf numFmtId="0" fontId="0" fillId="0" borderId="10" xfId="55" applyBorder="1">
      <alignment/>
      <protection/>
    </xf>
    <xf numFmtId="0" fontId="4" fillId="0" borderId="10" xfId="55" applyFont="1" applyBorder="1" applyAlignment="1">
      <alignment horizontal="center" vertical="center"/>
      <protection/>
    </xf>
    <xf numFmtId="190" fontId="24" fillId="0" borderId="10" xfId="55" applyNumberFormat="1" applyFont="1" applyBorder="1" applyAlignment="1">
      <alignment horizontal="center" vertical="center"/>
      <protection/>
    </xf>
    <xf numFmtId="0" fontId="98" fillId="0" borderId="10" xfId="55" applyFont="1" applyBorder="1" applyAlignment="1">
      <alignment horizontal="center" vertical="center"/>
      <protection/>
    </xf>
    <xf numFmtId="0" fontId="99" fillId="0" borderId="10" xfId="55" applyFont="1" applyBorder="1" applyAlignment="1">
      <alignment horizontal="center" vertical="center"/>
      <protection/>
    </xf>
    <xf numFmtId="0" fontId="0" fillId="0" borderId="0" xfId="55" applyFont="1" applyFill="1">
      <alignment/>
      <protection/>
    </xf>
    <xf numFmtId="0" fontId="0" fillId="0" borderId="10" xfId="55" applyFont="1" applyFill="1" applyBorder="1">
      <alignment/>
      <protection/>
    </xf>
    <xf numFmtId="0" fontId="15" fillId="0" borderId="0" xfId="55" applyFont="1" applyFill="1" applyAlignment="1">
      <alignment/>
      <protection/>
    </xf>
    <xf numFmtId="49" fontId="25" fillId="0" borderId="10" xfId="55" applyNumberFormat="1" applyFont="1" applyFill="1" applyBorder="1" applyAlignment="1">
      <alignment horizontal="left" vertical="center"/>
      <protection/>
    </xf>
    <xf numFmtId="49" fontId="26" fillId="0" borderId="10" xfId="55" applyNumberFormat="1" applyFont="1" applyFill="1" applyBorder="1" applyAlignment="1">
      <alignment horizontal="center" vertical="center" wrapText="1"/>
      <protection/>
    </xf>
    <xf numFmtId="190" fontId="27" fillId="0" borderId="10" xfId="55" applyNumberFormat="1" applyFont="1" applyFill="1" applyBorder="1" applyAlignment="1">
      <alignment horizontal="center" vertical="center" wrapText="1"/>
      <protection/>
    </xf>
    <xf numFmtId="49" fontId="26" fillId="0" borderId="10" xfId="55" applyNumberFormat="1" applyFont="1" applyFill="1" applyBorder="1" applyAlignment="1">
      <alignment horizontal="center" vertical="center"/>
      <protection/>
    </xf>
    <xf numFmtId="49" fontId="15" fillId="0" borderId="0" xfId="55" applyNumberFormat="1" applyFont="1" applyFill="1" applyAlignment="1">
      <alignment horizontal="left" vertical="center" wrapText="1"/>
      <protection/>
    </xf>
    <xf numFmtId="49" fontId="19" fillId="0" borderId="0" xfId="55" applyNumberFormat="1" applyFont="1" applyFill="1" applyBorder="1" applyAlignment="1">
      <alignment horizontal="center" vertical="center" wrapText="1"/>
      <protection/>
    </xf>
    <xf numFmtId="49" fontId="28" fillId="0" borderId="0" xfId="55" applyNumberFormat="1" applyFont="1" applyFill="1" applyBorder="1" applyAlignment="1">
      <alignment horizontal="center" vertical="center" wrapText="1"/>
      <protection/>
    </xf>
    <xf numFmtId="49" fontId="19" fillId="0" borderId="0" xfId="55" applyNumberFormat="1" applyFont="1" applyFill="1" applyBorder="1" applyAlignment="1">
      <alignment horizontal="center" vertical="center" wrapText="1"/>
      <protection/>
    </xf>
    <xf numFmtId="49" fontId="29" fillId="0" borderId="0" xfId="55" applyNumberFormat="1" applyFont="1" applyFill="1" applyBorder="1" applyAlignment="1">
      <alignment horizontal="center" vertical="center" wrapText="1"/>
      <protection/>
    </xf>
    <xf numFmtId="49" fontId="31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 vertical="center"/>
      <protection/>
    </xf>
    <xf numFmtId="49" fontId="30" fillId="0" borderId="0" xfId="55" applyNumberFormat="1" applyFont="1" applyFill="1" applyBorder="1" applyAlignment="1">
      <alignment horizontal="center" vertical="center" wrapText="1"/>
      <protection/>
    </xf>
    <xf numFmtId="0" fontId="15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55" applyFill="1" applyBorder="1">
      <alignment/>
      <protection/>
    </xf>
    <xf numFmtId="49" fontId="15" fillId="0" borderId="0" xfId="55" applyNumberFormat="1" applyFont="1" applyFill="1" applyBorder="1" applyAlignment="1">
      <alignment horizontal="left" vertical="center" wrapText="1"/>
      <protection/>
    </xf>
    <xf numFmtId="0" fontId="15" fillId="0" borderId="18" xfId="55" applyFont="1" applyFill="1" applyBorder="1">
      <alignment/>
      <protection/>
    </xf>
    <xf numFmtId="0" fontId="15" fillId="0" borderId="0" xfId="55" applyFont="1" applyFill="1" applyBorder="1">
      <alignment/>
      <protection/>
    </xf>
    <xf numFmtId="49" fontId="26" fillId="0" borderId="0" xfId="55" applyNumberFormat="1" applyFont="1" applyFill="1" applyBorder="1" applyAlignment="1">
      <alignment horizontal="left" vertical="center" wrapText="1"/>
      <protection/>
    </xf>
    <xf numFmtId="182" fontId="19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 vertical="center"/>
      <protection/>
    </xf>
    <xf numFmtId="0" fontId="0" fillId="0" borderId="0" xfId="55" applyFont="1" applyFill="1" applyBorder="1">
      <alignment/>
      <protection/>
    </xf>
    <xf numFmtId="0" fontId="15" fillId="0" borderId="0" xfId="55" applyFont="1" applyBorder="1">
      <alignment/>
      <protection/>
    </xf>
    <xf numFmtId="49" fontId="25" fillId="0" borderId="0" xfId="55" applyNumberFormat="1" applyFont="1" applyFill="1" applyBorder="1" applyAlignment="1">
      <alignment horizontal="left" vertical="center"/>
      <protection/>
    </xf>
    <xf numFmtId="49" fontId="25" fillId="0" borderId="0" xfId="55" applyNumberFormat="1" applyFont="1" applyFill="1" applyBorder="1" applyAlignment="1">
      <alignment horizontal="left" vertical="center" wrapText="1"/>
      <protection/>
    </xf>
    <xf numFmtId="49" fontId="32" fillId="0" borderId="0" xfId="55" applyNumberFormat="1" applyFont="1" applyFill="1" applyBorder="1" applyAlignment="1">
      <alignment horizontal="left" vertical="center"/>
      <protection/>
    </xf>
    <xf numFmtId="0" fontId="15" fillId="0" borderId="0" xfId="55" applyFont="1" applyFill="1" applyBorder="1" applyAlignment="1">
      <alignment/>
      <protection/>
    </xf>
    <xf numFmtId="49" fontId="30" fillId="0" borderId="0" xfId="55" applyNumberFormat="1" applyFont="1" applyFill="1" applyBorder="1" applyAlignment="1">
      <alignment horizontal="center" vertical="center" wrapText="1"/>
      <protection/>
    </xf>
    <xf numFmtId="49" fontId="19" fillId="0" borderId="18" xfId="55" applyNumberFormat="1" applyFont="1" applyFill="1" applyBorder="1" applyAlignment="1">
      <alignment horizontal="center" vertical="center" wrapText="1"/>
      <protection/>
    </xf>
    <xf numFmtId="182" fontId="4" fillId="0" borderId="0" xfId="55" applyNumberFormat="1" applyFont="1" applyBorder="1" applyAlignment="1">
      <alignment horizontal="center" vertical="center"/>
      <protection/>
    </xf>
    <xf numFmtId="49" fontId="33" fillId="0" borderId="18" xfId="55" applyNumberFormat="1" applyFont="1" applyFill="1" applyBorder="1" applyAlignment="1">
      <alignment horizontal="center" vertical="center" wrapText="1"/>
      <protection/>
    </xf>
    <xf numFmtId="49" fontId="34" fillId="0" borderId="0" xfId="55" applyNumberFormat="1" applyFont="1" applyFill="1" applyBorder="1" applyAlignment="1">
      <alignment horizontal="left" vertical="center" wrapText="1"/>
      <protection/>
    </xf>
    <xf numFmtId="182" fontId="33" fillId="0" borderId="0" xfId="55" applyNumberFormat="1" applyFont="1" applyFill="1" applyBorder="1" applyAlignment="1">
      <alignment horizontal="center" vertical="center" wrapText="1"/>
      <protection/>
    </xf>
    <xf numFmtId="182" fontId="35" fillId="0" borderId="0" xfId="55" applyNumberFormat="1" applyFont="1" applyFill="1" applyBorder="1" applyAlignment="1">
      <alignment horizontal="center" vertical="center" wrapText="1"/>
      <protection/>
    </xf>
    <xf numFmtId="49" fontId="19" fillId="0" borderId="18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19" fillId="0" borderId="0" xfId="55" applyNumberFormat="1" applyFont="1" applyFill="1" applyBorder="1" applyAlignment="1">
      <alignment horizontal="left" vertical="center" wrapText="1"/>
      <protection/>
    </xf>
    <xf numFmtId="182" fontId="19" fillId="0" borderId="0" xfId="55" applyNumberFormat="1" applyFont="1" applyFill="1" applyBorder="1" applyAlignment="1">
      <alignment horizontal="center" vertical="center"/>
      <protection/>
    </xf>
    <xf numFmtId="182" fontId="30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182" fontId="30" fillId="0" borderId="0" xfId="55" applyNumberFormat="1" applyFont="1" applyFill="1" applyBorder="1" applyAlignment="1">
      <alignment horizontal="center" vertical="center"/>
      <protection/>
    </xf>
    <xf numFmtId="49" fontId="31" fillId="0" borderId="18" xfId="55" applyNumberFormat="1" applyFont="1" applyFill="1" applyBorder="1" applyAlignment="1">
      <alignment horizontal="center" vertical="center" wrapText="1"/>
      <protection/>
    </xf>
    <xf numFmtId="49" fontId="29" fillId="0" borderId="0" xfId="55" applyNumberFormat="1" applyFont="1" applyFill="1" applyBorder="1" applyAlignment="1">
      <alignment horizontal="center" vertical="center" wrapText="1"/>
      <protection/>
    </xf>
    <xf numFmtId="49" fontId="29" fillId="0" borderId="0" xfId="55" applyNumberFormat="1" applyFont="1" applyFill="1" applyBorder="1" applyAlignment="1">
      <alignment horizontal="left" vertical="center" wrapText="1"/>
      <protection/>
    </xf>
    <xf numFmtId="182" fontId="29" fillId="0" borderId="0" xfId="55" applyNumberFormat="1" applyFont="1" applyFill="1" applyBorder="1" applyAlignment="1">
      <alignment horizontal="center" vertical="center"/>
      <protection/>
    </xf>
    <xf numFmtId="182" fontId="0" fillId="0" borderId="0" xfId="55" applyNumberFormat="1" applyFill="1" applyBorder="1" applyAlignment="1">
      <alignment horizontal="center" vertical="center"/>
      <protection/>
    </xf>
    <xf numFmtId="182" fontId="1" fillId="0" borderId="0" xfId="55" applyNumberFormat="1" applyFont="1" applyFill="1" applyBorder="1" applyAlignment="1">
      <alignment horizontal="center" vertical="center"/>
      <protection/>
    </xf>
    <xf numFmtId="49" fontId="31" fillId="0" borderId="18" xfId="55" applyNumberFormat="1" applyFont="1" applyFill="1" applyBorder="1" applyAlignment="1">
      <alignment horizontal="center" vertical="center" wrapText="1"/>
      <protection/>
    </xf>
    <xf numFmtId="49" fontId="29" fillId="0" borderId="0" xfId="55" applyNumberFormat="1" applyFont="1" applyFill="1" applyBorder="1" applyAlignment="1">
      <alignment horizontal="left" vertical="center" wrapText="1"/>
      <protection/>
    </xf>
    <xf numFmtId="182" fontId="15" fillId="0" borderId="0" xfId="55" applyNumberFormat="1" applyFont="1" applyFill="1" applyBorder="1" applyAlignment="1">
      <alignment horizontal="center" vertical="center"/>
      <protection/>
    </xf>
    <xf numFmtId="182" fontId="29" fillId="0" borderId="0" xfId="55" applyNumberFormat="1" applyFont="1" applyFill="1" applyBorder="1" applyAlignment="1">
      <alignment horizontal="center" vertical="center" wrapText="1"/>
      <protection/>
    </xf>
    <xf numFmtId="49" fontId="36" fillId="0" borderId="18" xfId="55" applyNumberFormat="1" applyFont="1" applyFill="1" applyBorder="1" applyAlignment="1">
      <alignment horizontal="center" vertical="center" wrapText="1"/>
      <protection/>
    </xf>
    <xf numFmtId="49" fontId="30" fillId="0" borderId="0" xfId="55" applyNumberFormat="1" applyFont="1" applyFill="1" applyBorder="1" applyAlignment="1">
      <alignment horizontal="left" vertical="center" wrapText="1"/>
      <protection/>
    </xf>
    <xf numFmtId="0" fontId="31" fillId="0" borderId="18" xfId="55" applyFont="1" applyFill="1" applyBorder="1" applyAlignment="1">
      <alignment horizontal="center" vertical="center"/>
      <protection/>
    </xf>
    <xf numFmtId="182" fontId="30" fillId="34" borderId="0" xfId="55" applyNumberFormat="1" applyFont="1" applyFill="1" applyBorder="1" applyAlignment="1">
      <alignment horizontal="center" vertical="center" wrapText="1"/>
      <protection/>
    </xf>
    <xf numFmtId="0" fontId="30" fillId="0" borderId="0" xfId="55" applyFont="1" applyFill="1" applyBorder="1" applyAlignment="1">
      <alignment horizontal="left" vertical="center" wrapText="1"/>
      <protection/>
    </xf>
    <xf numFmtId="0" fontId="29" fillId="0" borderId="0" xfId="55" applyFont="1" applyFill="1" applyBorder="1" applyAlignment="1">
      <alignment horizontal="left" vertical="center" wrapText="1"/>
      <protection/>
    </xf>
    <xf numFmtId="0" fontId="30" fillId="0" borderId="0" xfId="55" applyNumberFormat="1" applyFont="1" applyFill="1" applyBorder="1" applyAlignment="1">
      <alignment horizontal="left" vertical="center" wrapText="1"/>
      <protection/>
    </xf>
    <xf numFmtId="182" fontId="0" fillId="0" borderId="0" xfId="55" applyNumberFormat="1" applyFont="1" applyFill="1" applyBorder="1" applyAlignment="1">
      <alignment horizontal="center" vertical="center"/>
      <protection/>
    </xf>
    <xf numFmtId="0" fontId="29" fillId="0" borderId="0" xfId="55" applyNumberFormat="1" applyFont="1" applyFill="1" applyBorder="1" applyAlignment="1">
      <alignment horizontal="left" vertical="center" wrapText="1"/>
      <protection/>
    </xf>
    <xf numFmtId="49" fontId="19" fillId="0" borderId="0" xfId="55" applyNumberFormat="1" applyFont="1" applyFill="1" applyBorder="1" applyAlignment="1">
      <alignment horizontal="left" vertical="center" wrapText="1"/>
      <protection/>
    </xf>
    <xf numFmtId="49" fontId="0" fillId="0" borderId="0" xfId="55" applyNumberForma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/>
      <protection/>
    </xf>
    <xf numFmtId="49" fontId="36" fillId="0" borderId="0" xfId="55" applyNumberFormat="1" applyFont="1" applyFill="1" applyBorder="1" applyAlignment="1">
      <alignment horizontal="center" vertical="center" wrapText="1"/>
      <protection/>
    </xf>
    <xf numFmtId="49" fontId="31" fillId="0" borderId="0" xfId="55" applyNumberFormat="1" applyFont="1" applyFill="1" applyBorder="1" applyAlignment="1">
      <alignment horizontal="left" vertical="center" wrapText="1"/>
      <protection/>
    </xf>
    <xf numFmtId="49" fontId="31" fillId="0" borderId="0" xfId="55" applyNumberFormat="1" applyFont="1" applyFill="1" applyBorder="1" applyAlignment="1">
      <alignment horizontal="center" vertical="center" wrapText="1"/>
      <protection/>
    </xf>
    <xf numFmtId="49" fontId="31" fillId="0" borderId="0" xfId="55" applyNumberFormat="1" applyFont="1" applyFill="1" applyBorder="1" applyAlignment="1">
      <alignment horizontal="left" vertical="center" wrapText="1"/>
      <protection/>
    </xf>
    <xf numFmtId="182" fontId="35" fillId="0" borderId="0" xfId="55" applyNumberFormat="1" applyFont="1" applyFill="1" applyBorder="1" applyAlignment="1">
      <alignment horizontal="center" vertical="center" wrapText="1"/>
      <protection/>
    </xf>
    <xf numFmtId="49" fontId="28" fillId="0" borderId="18" xfId="55" applyNumberFormat="1" applyFont="1" applyFill="1" applyBorder="1" applyAlignment="1">
      <alignment horizontal="center" vertical="center" wrapText="1"/>
      <protection/>
    </xf>
    <xf numFmtId="49" fontId="28" fillId="0" borderId="0" xfId="55" applyNumberFormat="1" applyFont="1" applyFill="1" applyBorder="1" applyAlignment="1">
      <alignment horizontal="left" vertical="center" wrapText="1"/>
      <protection/>
    </xf>
    <xf numFmtId="49" fontId="29" fillId="0" borderId="18" xfId="55" applyNumberFormat="1" applyFont="1" applyFill="1" applyBorder="1" applyAlignment="1">
      <alignment horizontal="center" vertical="center" wrapText="1"/>
      <protection/>
    </xf>
    <xf numFmtId="182" fontId="37" fillId="0" borderId="0" xfId="55" applyNumberFormat="1" applyFont="1" applyFill="1" applyBorder="1">
      <alignment/>
      <protection/>
    </xf>
    <xf numFmtId="49" fontId="19" fillId="0" borderId="22" xfId="55" applyNumberFormat="1" applyFont="1" applyFill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49" fontId="19" fillId="0" borderId="23" xfId="55" applyNumberFormat="1" applyFont="1" applyFill="1" applyBorder="1" applyAlignment="1">
      <alignment horizontal="center" vertical="center" wrapText="1"/>
      <protection/>
    </xf>
    <xf numFmtId="182" fontId="1" fillId="0" borderId="0" xfId="57" applyNumberFormat="1" applyFont="1" applyFill="1" applyBorder="1" applyAlignment="1">
      <alignment horizontal="center" vertical="center" wrapText="1"/>
      <protection/>
    </xf>
    <xf numFmtId="182" fontId="0" fillId="0" borderId="0" xfId="55" applyNumberFormat="1" applyBorder="1">
      <alignment/>
      <protection/>
    </xf>
    <xf numFmtId="0" fontId="0" fillId="0" borderId="0" xfId="55" applyFont="1" applyFill="1" applyAlignment="1">
      <alignment horizontal="left" vertical="center"/>
      <protection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0" xfId="55" applyFill="1">
      <alignment/>
      <protection/>
    </xf>
    <xf numFmtId="49" fontId="38" fillId="0" borderId="10" xfId="55" applyNumberFormat="1" applyFont="1" applyFill="1" applyBorder="1" applyAlignment="1">
      <alignment horizontal="center" vertical="center" wrapText="1"/>
      <protection/>
    </xf>
    <xf numFmtId="190" fontId="30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0" fontId="1" fillId="0" borderId="10" xfId="55" applyFont="1" applyBorder="1" applyAlignment="1">
      <alignment horizontal="center" vertical="center"/>
      <protection/>
    </xf>
    <xf numFmtId="18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5" fillId="0" borderId="19" xfId="56" applyNumberFormat="1" applyFont="1" applyFill="1" applyBorder="1" applyAlignment="1">
      <alignment horizontal="center" vertical="center"/>
      <protection/>
    </xf>
    <xf numFmtId="49" fontId="5" fillId="0" borderId="19" xfId="56" applyNumberFormat="1" applyFont="1" applyFill="1" applyBorder="1" applyAlignment="1">
      <alignment horizontal="left" vertical="center" wrapText="1"/>
      <protection/>
    </xf>
    <xf numFmtId="49" fontId="3" fillId="0" borderId="19" xfId="56" applyNumberFormat="1" applyFont="1" applyFill="1" applyBorder="1" applyAlignment="1">
      <alignment horizontal="center" vertical="center" wrapText="1"/>
      <protection/>
    </xf>
    <xf numFmtId="49" fontId="3" fillId="0" borderId="23" xfId="56" applyNumberFormat="1" applyFont="1" applyFill="1" applyBorder="1" applyAlignment="1">
      <alignment horizontal="center" vertical="center" wrapText="1"/>
      <protection/>
    </xf>
    <xf numFmtId="49" fontId="23" fillId="0" borderId="10" xfId="56" applyNumberFormat="1" applyFont="1" applyFill="1" applyBorder="1" applyAlignment="1">
      <alignment horizontal="center" vertical="center"/>
      <protection/>
    </xf>
    <xf numFmtId="49" fontId="23" fillId="0" borderId="10" xfId="56" applyNumberFormat="1" applyFont="1" applyFill="1" applyBorder="1" applyAlignment="1">
      <alignment horizontal="left" vertical="center" wrapText="1"/>
      <protection/>
    </xf>
    <xf numFmtId="49" fontId="3" fillId="0" borderId="18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49" fontId="2" fillId="0" borderId="10" xfId="57" applyNumberFormat="1" applyFont="1" applyFill="1" applyBorder="1" applyAlignment="1">
      <alignment horizontal="left" vertical="center" wrapText="1"/>
      <protection/>
    </xf>
    <xf numFmtId="49" fontId="1" fillId="0" borderId="18" xfId="57" applyNumberFormat="1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left" vertical="center" wrapText="1"/>
      <protection/>
    </xf>
    <xf numFmtId="49" fontId="4" fillId="0" borderId="19" xfId="57" applyNumberFormat="1" applyFont="1" applyFill="1" applyBorder="1" applyAlignment="1">
      <alignment horizontal="center" vertical="center"/>
      <protection/>
    </xf>
    <xf numFmtId="49" fontId="4" fillId="0" borderId="19" xfId="57" applyNumberFormat="1" applyFont="1" applyFill="1" applyBorder="1" applyAlignment="1">
      <alignment horizontal="left" vertical="center" wrapText="1"/>
      <protection/>
    </xf>
    <xf numFmtId="49" fontId="3" fillId="0" borderId="19" xfId="57" applyNumberFormat="1" applyFont="1" applyFill="1" applyBorder="1" applyAlignment="1">
      <alignment horizontal="center" vertical="center" wrapText="1"/>
      <protection/>
    </xf>
    <xf numFmtId="49" fontId="0" fillId="0" borderId="23" xfId="57" applyNumberFormat="1" applyFont="1" applyFill="1" applyBorder="1" applyAlignment="1">
      <alignment horizontal="center" vertical="center" wrapText="1"/>
      <protection/>
    </xf>
    <xf numFmtId="0" fontId="0" fillId="0" borderId="18" xfId="57" applyFont="1" applyFill="1" applyBorder="1">
      <alignment/>
      <protection/>
    </xf>
    <xf numFmtId="0" fontId="0" fillId="0" borderId="18" xfId="57" applyFont="1" applyFill="1" applyBorder="1" applyAlignment="1">
      <alignment horizontal="center" vertical="center"/>
      <protection/>
    </xf>
    <xf numFmtId="0" fontId="1" fillId="0" borderId="18" xfId="57" applyFont="1" applyFill="1" applyBorder="1">
      <alignment/>
      <protection/>
    </xf>
    <xf numFmtId="0" fontId="2" fillId="0" borderId="0" xfId="0" applyFont="1" applyFill="1" applyAlignment="1">
      <alignment vertical="center" wrapText="1"/>
    </xf>
    <xf numFmtId="0" fontId="23" fillId="0" borderId="10" xfId="57" applyFont="1" applyFill="1" applyBorder="1">
      <alignment/>
      <protection/>
    </xf>
    <xf numFmtId="0" fontId="23" fillId="0" borderId="10" xfId="57" applyFont="1" applyFill="1" applyBorder="1" applyAlignment="1">
      <alignment horizontal="center" vertical="center"/>
      <protection/>
    </xf>
    <xf numFmtId="49" fontId="2" fillId="0" borderId="10" xfId="57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9" fontId="6" fillId="0" borderId="10" xfId="5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182" fontId="2" fillId="0" borderId="10" xfId="57" applyNumberFormat="1" applyFont="1" applyFill="1" applyBorder="1" applyAlignment="1">
      <alignment horizontal="center" vertical="center" wrapText="1"/>
      <protection/>
    </xf>
    <xf numFmtId="182" fontId="2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49" fontId="0" fillId="0" borderId="24" xfId="57" applyNumberFormat="1" applyFont="1" applyFill="1" applyBorder="1" applyAlignment="1">
      <alignment horizontal="center" vertical="center" wrapText="1"/>
      <protection/>
    </xf>
    <xf numFmtId="49" fontId="1" fillId="0" borderId="25" xfId="57" applyNumberFormat="1" applyFont="1" applyFill="1" applyBorder="1" applyAlignment="1">
      <alignment horizontal="center" vertical="center" wrapText="1"/>
      <protection/>
    </xf>
    <xf numFmtId="49" fontId="1" fillId="0" borderId="24" xfId="57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49" fontId="1" fillId="0" borderId="24" xfId="57" applyNumberFormat="1" applyFont="1" applyFill="1" applyBorder="1" applyAlignment="1">
      <alignment horizontal="left" vertical="center" wrapText="1"/>
      <protection/>
    </xf>
    <xf numFmtId="49" fontId="5" fillId="0" borderId="24" xfId="57" applyNumberFormat="1" applyFont="1" applyFill="1" applyBorder="1" applyAlignment="1">
      <alignment horizontal="center" vertical="center" wrapText="1"/>
      <protection/>
    </xf>
    <xf numFmtId="182" fontId="0" fillId="0" borderId="0" xfId="0" applyNumberFormat="1" applyFont="1" applyBorder="1" applyAlignment="1">
      <alignment/>
    </xf>
    <xf numFmtId="182" fontId="97" fillId="0" borderId="0" xfId="0" applyNumberFormat="1" applyFon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top"/>
    </xf>
    <xf numFmtId="182" fontId="6" fillId="0" borderId="18" xfId="0" applyNumberFormat="1" applyFont="1" applyFill="1" applyBorder="1" applyAlignment="1">
      <alignment horizontal="center" vertical="center"/>
    </xf>
    <xf numFmtId="182" fontId="1" fillId="0" borderId="18" xfId="0" applyNumberFormat="1" applyFont="1" applyFill="1" applyBorder="1" applyAlignment="1">
      <alignment horizontal="center" vertical="center" wrapText="1"/>
    </xf>
    <xf numFmtId="49" fontId="4" fillId="0" borderId="0" xfId="57" applyNumberFormat="1" applyFont="1" applyFill="1" applyBorder="1" applyAlignment="1">
      <alignment horizontal="center" vertical="center"/>
      <protection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182" fontId="2" fillId="0" borderId="0" xfId="57" applyNumberFormat="1" applyFont="1" applyFill="1" applyBorder="1" applyAlignment="1">
      <alignment horizontal="center" vertical="center" wrapText="1"/>
      <protection/>
    </xf>
    <xf numFmtId="49" fontId="23" fillId="0" borderId="0" xfId="57" applyNumberFormat="1" applyFont="1" applyFill="1" applyBorder="1" applyAlignment="1">
      <alignment horizontal="center" vertical="center"/>
      <protection/>
    </xf>
    <xf numFmtId="49" fontId="2" fillId="0" borderId="0" xfId="57" applyNumberFormat="1" applyFont="1" applyFill="1" applyBorder="1" applyAlignment="1">
      <alignment horizontal="left" vertical="center" wrapText="1"/>
      <protection/>
    </xf>
    <xf numFmtId="49" fontId="6" fillId="0" borderId="0" xfId="57" applyNumberFormat="1" applyFont="1" applyFill="1" applyBorder="1" applyAlignment="1">
      <alignment horizontal="left" vertical="center" wrapText="1"/>
      <protection/>
    </xf>
    <xf numFmtId="49" fontId="2" fillId="0" borderId="0" xfId="57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Border="1" applyAlignment="1">
      <alignment horizontal="center" vertical="center" wrapText="1"/>
      <protection/>
    </xf>
    <xf numFmtId="49" fontId="6" fillId="0" borderId="0" xfId="57" applyNumberFormat="1" applyFont="1" applyFill="1" applyBorder="1" applyAlignment="1">
      <alignment horizontal="center" vertical="center" wrapText="1"/>
      <protection/>
    </xf>
    <xf numFmtId="49" fontId="23" fillId="0" borderId="0" xfId="53" applyNumberFormat="1" applyFont="1" applyFill="1" applyBorder="1" applyAlignment="1">
      <alignment horizontal="center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49" fontId="4" fillId="0" borderId="0" xfId="57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vertical="center" wrapText="1"/>
    </xf>
    <xf numFmtId="182" fontId="2" fillId="0" borderId="0" xfId="53" applyNumberFormat="1" applyFont="1" applyFill="1" applyBorder="1" applyAlignment="1">
      <alignment horizontal="center" vertical="center"/>
      <protection/>
    </xf>
    <xf numFmtId="0" fontId="23" fillId="0" borderId="0" xfId="57" applyFont="1" applyFill="1" applyBorder="1">
      <alignment/>
      <protection/>
    </xf>
    <xf numFmtId="0" fontId="23" fillId="0" borderId="0" xfId="57" applyFont="1" applyFill="1" applyBorder="1" applyAlignment="1">
      <alignment horizontal="center" vertical="center"/>
      <protection/>
    </xf>
    <xf numFmtId="49" fontId="2" fillId="0" borderId="0" xfId="57" applyNumberFormat="1" applyFont="1" applyFill="1" applyBorder="1" applyAlignment="1">
      <alignment horizontal="left" vertical="top" wrapText="1"/>
      <protection/>
    </xf>
    <xf numFmtId="49" fontId="6" fillId="0" borderId="0" xfId="57" applyNumberFormat="1" applyFont="1" applyFill="1" applyBorder="1" applyAlignment="1">
      <alignment horizontal="left" vertical="top" wrapText="1"/>
      <protection/>
    </xf>
    <xf numFmtId="182" fontId="2" fillId="0" borderId="0" xfId="57" applyNumberFormat="1" applyFont="1" applyFill="1" applyBorder="1" applyAlignment="1">
      <alignment horizontal="center" vertical="center"/>
      <protection/>
    </xf>
    <xf numFmtId="49" fontId="5" fillId="0" borderId="0" xfId="5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182" fontId="2" fillId="0" borderId="10" xfId="56" applyNumberFormat="1" applyFont="1" applyFill="1" applyBorder="1" applyAlignment="1">
      <alignment horizontal="center" vertical="center" wrapText="1"/>
      <protection/>
    </xf>
    <xf numFmtId="182" fontId="2" fillId="0" borderId="18" xfId="0" applyNumberFormat="1" applyFont="1" applyFill="1" applyBorder="1" applyAlignment="1">
      <alignment horizontal="center" vertical="center"/>
    </xf>
    <xf numFmtId="182" fontId="1" fillId="0" borderId="18" xfId="57" applyNumberFormat="1" applyFont="1" applyFill="1" applyBorder="1" applyAlignment="1">
      <alignment horizontal="center" vertical="center" wrapText="1"/>
      <protection/>
    </xf>
    <xf numFmtId="182" fontId="1" fillId="0" borderId="2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182" fontId="1" fillId="0" borderId="10" xfId="0" applyNumberFormat="1" applyFont="1" applyBorder="1" applyAlignment="1">
      <alignment horizontal="center" vertical="center"/>
    </xf>
    <xf numFmtId="182" fontId="1" fillId="0" borderId="10" xfId="56" applyNumberFormat="1" applyFont="1" applyFill="1" applyBorder="1" applyAlignment="1">
      <alignment horizontal="center" vertical="center" wrapText="1"/>
      <protection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182" fontId="10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2" fontId="100" fillId="0" borderId="0" xfId="0" applyNumberFormat="1" applyFont="1" applyBorder="1" applyAlignment="1">
      <alignment horizontal="center" vertical="center"/>
    </xf>
    <xf numFmtId="182" fontId="101" fillId="0" borderId="10" xfId="0" applyNumberFormat="1" applyFont="1" applyBorder="1" applyAlignment="1">
      <alignment horizontal="center" vertical="center"/>
    </xf>
    <xf numFmtId="182" fontId="102" fillId="0" borderId="0" xfId="0" applyNumberFormat="1" applyFont="1" applyBorder="1" applyAlignment="1">
      <alignment horizontal="center" vertical="center"/>
    </xf>
    <xf numFmtId="182" fontId="103" fillId="0" borderId="0" xfId="0" applyNumberFormat="1" applyFont="1" applyBorder="1" applyAlignment="1">
      <alignment horizontal="center" vertical="center" wrapText="1"/>
    </xf>
    <xf numFmtId="182" fontId="103" fillId="0" borderId="0" xfId="0" applyNumberFormat="1" applyFont="1" applyBorder="1" applyAlignment="1">
      <alignment horizontal="center" vertical="center"/>
    </xf>
    <xf numFmtId="49" fontId="3" fillId="0" borderId="19" xfId="57" applyNumberFormat="1" applyFont="1" applyFill="1" applyBorder="1" applyAlignment="1">
      <alignment horizontal="center" vertical="center"/>
      <protection/>
    </xf>
    <xf numFmtId="182" fontId="3" fillId="0" borderId="0" xfId="57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2" fontId="6" fillId="0" borderId="10" xfId="53" applyNumberFormat="1" applyFont="1" applyFill="1" applyBorder="1" applyAlignment="1">
      <alignment horizontal="center" vertical="center"/>
      <protection/>
    </xf>
    <xf numFmtId="182" fontId="2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82" fontId="2" fillId="0" borderId="18" xfId="57" applyNumberFormat="1" applyFont="1" applyFill="1" applyBorder="1" applyAlignment="1">
      <alignment horizontal="center" vertical="center" wrapText="1"/>
      <protection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18" xfId="53" applyNumberFormat="1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182" fontId="6" fillId="0" borderId="26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center" vertical="center"/>
    </xf>
    <xf numFmtId="182" fontId="6" fillId="0" borderId="10" xfId="57" applyNumberFormat="1" applyFont="1" applyFill="1" applyBorder="1" applyAlignment="1">
      <alignment horizontal="center" vertical="center"/>
      <protection/>
    </xf>
    <xf numFmtId="182" fontId="2" fillId="0" borderId="10" xfId="57" applyNumberFormat="1" applyFont="1" applyFill="1" applyBorder="1" applyAlignment="1">
      <alignment horizontal="center" vertical="center"/>
      <protection/>
    </xf>
    <xf numFmtId="182" fontId="2" fillId="0" borderId="10" xfId="0" applyNumberFormat="1" applyFont="1" applyFill="1" applyBorder="1" applyAlignment="1">
      <alignment horizontal="center" vertical="center" wrapText="1"/>
    </xf>
    <xf numFmtId="182" fontId="1" fillId="0" borderId="10" xfId="53" applyNumberFormat="1" applyFont="1" applyFill="1" applyBorder="1" applyAlignment="1">
      <alignment horizontal="center" vertical="center"/>
      <protection/>
    </xf>
    <xf numFmtId="49" fontId="40" fillId="0" borderId="10" xfId="57" applyNumberFormat="1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49" fontId="40" fillId="0" borderId="10" xfId="57" applyNumberFormat="1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182" fontId="2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182" fontId="41" fillId="0" borderId="10" xfId="53" applyNumberFormat="1" applyFont="1" applyFill="1" applyBorder="1" applyAlignment="1">
      <alignment horizontal="center" vertical="center"/>
      <protection/>
    </xf>
    <xf numFmtId="49" fontId="40" fillId="0" borderId="26" xfId="57" applyNumberFormat="1" applyFont="1" applyFill="1" applyBorder="1" applyAlignment="1">
      <alignment horizontal="left" vertical="center" wrapText="1"/>
      <protection/>
    </xf>
    <xf numFmtId="49" fontId="2" fillId="0" borderId="19" xfId="57" applyNumberFormat="1" applyFont="1" applyFill="1" applyBorder="1" applyAlignment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/>
    </xf>
    <xf numFmtId="49" fontId="6" fillId="0" borderId="19" xfId="57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182" fontId="2" fillId="0" borderId="19" xfId="53" applyNumberFormat="1" applyFont="1" applyFill="1" applyBorder="1" applyAlignment="1">
      <alignment horizontal="center" vertical="center"/>
      <protection/>
    </xf>
    <xf numFmtId="0" fontId="104" fillId="0" borderId="0" xfId="0" applyFont="1" applyAlignment="1">
      <alignment horizontal="left" wrapText="1"/>
    </xf>
    <xf numFmtId="0" fontId="3" fillId="0" borderId="0" xfId="57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182" fontId="0" fillId="0" borderId="0" xfId="57" applyNumberFormat="1" applyFont="1" applyFill="1" applyBorder="1" applyAlignment="1">
      <alignment horizontal="left" vertical="center" wrapText="1"/>
      <protection/>
    </xf>
    <xf numFmtId="182" fontId="1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49" fontId="44" fillId="0" borderId="19" xfId="56" applyNumberFormat="1" applyFont="1" applyFill="1" applyBorder="1" applyAlignment="1">
      <alignment horizontal="center" vertical="center" wrapText="1"/>
      <protection/>
    </xf>
    <xf numFmtId="0" fontId="44" fillId="0" borderId="25" xfId="0" applyFont="1" applyFill="1" applyBorder="1" applyAlignment="1">
      <alignment horizontal="center" vertical="center"/>
    </xf>
    <xf numFmtId="49" fontId="44" fillId="0" borderId="10" xfId="56" applyNumberFormat="1" applyFont="1" applyFill="1" applyBorder="1" applyAlignment="1">
      <alignment horizontal="center" vertical="center" wrapText="1"/>
      <protection/>
    </xf>
    <xf numFmtId="49" fontId="44" fillId="0" borderId="23" xfId="56" applyNumberFormat="1" applyFont="1" applyFill="1" applyBorder="1" applyAlignment="1">
      <alignment horizontal="center" vertical="center" wrapText="1"/>
      <protection/>
    </xf>
    <xf numFmtId="49" fontId="45" fillId="0" borderId="10" xfId="56" applyNumberFormat="1" applyFont="1" applyFill="1" applyBorder="1" applyAlignment="1">
      <alignment horizontal="center" vertical="center"/>
      <protection/>
    </xf>
    <xf numFmtId="49" fontId="45" fillId="0" borderId="10" xfId="56" applyNumberFormat="1" applyFont="1" applyFill="1" applyBorder="1" applyAlignment="1">
      <alignment horizontal="left" vertical="center" wrapText="1"/>
      <protection/>
    </xf>
    <xf numFmtId="49" fontId="44" fillId="0" borderId="18" xfId="56" applyNumberFormat="1" applyFont="1" applyFill="1" applyBorder="1" applyAlignment="1">
      <alignment horizontal="center" vertical="center" wrapText="1"/>
      <protection/>
    </xf>
    <xf numFmtId="49" fontId="45" fillId="0" borderId="10" xfId="57" applyNumberFormat="1" applyFont="1" applyFill="1" applyBorder="1" applyAlignment="1">
      <alignment horizontal="center" vertical="center"/>
      <protection/>
    </xf>
    <xf numFmtId="49" fontId="44" fillId="0" borderId="10" xfId="57" applyNumberFormat="1" applyFont="1" applyFill="1" applyBorder="1" applyAlignment="1">
      <alignment horizontal="center" vertical="center"/>
      <protection/>
    </xf>
    <xf numFmtId="49" fontId="45" fillId="0" borderId="10" xfId="57" applyNumberFormat="1" applyFont="1" applyFill="1" applyBorder="1" applyAlignment="1">
      <alignment horizontal="center" vertical="center" wrapText="1"/>
      <protection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left" vertical="center"/>
    </xf>
    <xf numFmtId="14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4" fillId="0" borderId="0" xfId="0" applyFont="1" applyFill="1" applyAlignment="1">
      <alignment horizontal="center" vertical="center"/>
    </xf>
    <xf numFmtId="49" fontId="45" fillId="0" borderId="19" xfId="56" applyNumberFormat="1" applyFont="1" applyFill="1" applyBorder="1" applyAlignment="1">
      <alignment horizontal="center" vertical="center"/>
      <protection/>
    </xf>
    <xf numFmtId="49" fontId="45" fillId="0" borderId="19" xfId="56" applyNumberFormat="1" applyFont="1" applyFill="1" applyBorder="1" applyAlignment="1">
      <alignment horizontal="left" vertical="center" wrapText="1"/>
      <protection/>
    </xf>
    <xf numFmtId="182" fontId="45" fillId="0" borderId="10" xfId="56" applyNumberFormat="1" applyFont="1" applyFill="1" applyBorder="1" applyAlignment="1">
      <alignment horizontal="center" vertical="center" wrapText="1"/>
      <protection/>
    </xf>
    <xf numFmtId="182" fontId="45" fillId="0" borderId="10" xfId="0" applyNumberFormat="1" applyFont="1" applyFill="1" applyBorder="1" applyAlignment="1">
      <alignment horizontal="center" vertical="center"/>
    </xf>
    <xf numFmtId="182" fontId="44" fillId="0" borderId="10" xfId="0" applyNumberFormat="1" applyFont="1" applyFill="1" applyBorder="1" applyAlignment="1">
      <alignment horizontal="center" vertical="center"/>
    </xf>
    <xf numFmtId="182" fontId="45" fillId="0" borderId="10" xfId="57" applyNumberFormat="1" applyFont="1" applyFill="1" applyBorder="1" applyAlignment="1">
      <alignment horizontal="center" vertical="center" wrapText="1"/>
      <protection/>
    </xf>
    <xf numFmtId="49" fontId="45" fillId="0" borderId="10" xfId="57" applyNumberFormat="1" applyFont="1" applyFill="1" applyBorder="1" applyAlignment="1">
      <alignment horizontal="left" vertical="center" wrapText="1"/>
      <protection/>
    </xf>
    <xf numFmtId="49" fontId="44" fillId="0" borderId="18" xfId="57" applyNumberFormat="1" applyFont="1" applyFill="1" applyBorder="1" applyAlignment="1">
      <alignment horizontal="center" vertical="center" wrapText="1"/>
      <protection/>
    </xf>
    <xf numFmtId="182" fontId="45" fillId="0" borderId="10" xfId="57" applyNumberFormat="1" applyFont="1" applyFill="1" applyBorder="1" applyAlignment="1">
      <alignment horizontal="center" vertical="center"/>
      <protection/>
    </xf>
    <xf numFmtId="49" fontId="45" fillId="0" borderId="18" xfId="57" applyNumberFormat="1" applyFont="1" applyFill="1" applyBorder="1" applyAlignment="1">
      <alignment horizontal="center" vertical="center" wrapText="1"/>
      <protection/>
    </xf>
    <xf numFmtId="182" fontId="45" fillId="0" borderId="10" xfId="53" applyNumberFormat="1" applyFont="1" applyFill="1" applyBorder="1" applyAlignment="1">
      <alignment horizontal="center" vertical="center"/>
      <protection/>
    </xf>
    <xf numFmtId="49" fontId="44" fillId="0" borderId="10" xfId="57" applyNumberFormat="1" applyFont="1" applyFill="1" applyBorder="1" applyAlignment="1">
      <alignment horizontal="left" vertical="center" wrapText="1"/>
      <protection/>
    </xf>
    <xf numFmtId="182" fontId="44" fillId="0" borderId="10" xfId="53" applyNumberFormat="1" applyFont="1" applyFill="1" applyBorder="1" applyAlignment="1">
      <alignment horizontal="center" vertical="center"/>
      <protection/>
    </xf>
    <xf numFmtId="182" fontId="45" fillId="0" borderId="18" xfId="0" applyNumberFormat="1" applyFont="1" applyFill="1" applyBorder="1" applyAlignment="1">
      <alignment horizontal="center" vertical="center"/>
    </xf>
    <xf numFmtId="49" fontId="45" fillId="0" borderId="26" xfId="57" applyNumberFormat="1" applyFont="1" applyFill="1" applyBorder="1" applyAlignment="1">
      <alignment horizontal="left" vertical="center" wrapText="1"/>
      <protection/>
    </xf>
    <xf numFmtId="0" fontId="44" fillId="0" borderId="18" xfId="57" applyFont="1" applyFill="1" applyBorder="1">
      <alignment/>
      <protection/>
    </xf>
    <xf numFmtId="0" fontId="44" fillId="0" borderId="18" xfId="57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182" fontId="44" fillId="0" borderId="18" xfId="0" applyNumberFormat="1" applyFont="1" applyFill="1" applyBorder="1" applyAlignment="1">
      <alignment horizontal="center" vertical="center"/>
    </xf>
    <xf numFmtId="0" fontId="45" fillId="0" borderId="18" xfId="57" applyFont="1" applyFill="1" applyBorder="1">
      <alignment/>
      <protection/>
    </xf>
    <xf numFmtId="0" fontId="45" fillId="0" borderId="0" xfId="0" applyFont="1" applyFill="1" applyAlignment="1">
      <alignment vertical="center" wrapText="1"/>
    </xf>
    <xf numFmtId="0" fontId="45" fillId="0" borderId="10" xfId="57" applyFont="1" applyFill="1" applyBorder="1">
      <alignment/>
      <protection/>
    </xf>
    <xf numFmtId="0" fontId="45" fillId="0" borderId="10" xfId="57" applyFont="1" applyFill="1" applyBorder="1" applyAlignment="1">
      <alignment horizontal="center" vertical="center"/>
      <protection/>
    </xf>
    <xf numFmtId="49" fontId="45" fillId="0" borderId="10" xfId="57" applyNumberFormat="1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/>
    </xf>
    <xf numFmtId="0" fontId="105" fillId="0" borderId="10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182" fontId="42" fillId="0" borderId="10" xfId="57" applyNumberFormat="1" applyFont="1" applyFill="1" applyBorder="1" applyAlignment="1">
      <alignment horizontal="center" vertical="center" wrapText="1"/>
      <protection/>
    </xf>
    <xf numFmtId="182" fontId="42" fillId="0" borderId="10" xfId="0" applyNumberFormat="1" applyFont="1" applyFill="1" applyBorder="1" applyAlignment="1">
      <alignment horizontal="center" vertical="center"/>
    </xf>
    <xf numFmtId="182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2" fontId="106" fillId="0" borderId="10" xfId="0" applyNumberFormat="1" applyFont="1" applyFill="1" applyBorder="1" applyAlignment="1">
      <alignment horizontal="center" vertical="center"/>
    </xf>
    <xf numFmtId="182" fontId="43" fillId="0" borderId="26" xfId="0" applyNumberFormat="1" applyFont="1" applyFill="1" applyBorder="1" applyAlignment="1">
      <alignment horizontal="center" vertical="center"/>
    </xf>
    <xf numFmtId="49" fontId="47" fillId="0" borderId="10" xfId="57" applyNumberFormat="1" applyFont="1" applyFill="1" applyBorder="1" applyAlignment="1">
      <alignment horizontal="center" vertical="center"/>
      <protection/>
    </xf>
    <xf numFmtId="49" fontId="48" fillId="0" borderId="10" xfId="57" applyNumberFormat="1" applyFont="1" applyFill="1" applyBorder="1" applyAlignment="1">
      <alignment horizontal="center" vertical="center"/>
      <protection/>
    </xf>
    <xf numFmtId="0" fontId="107" fillId="0" borderId="10" xfId="0" applyNumberFormat="1" applyFont="1" applyFill="1" applyBorder="1" applyAlignment="1">
      <alignment horizontal="center" vertical="center"/>
    </xf>
    <xf numFmtId="49" fontId="45" fillId="0" borderId="10" xfId="54" applyNumberFormat="1" applyFont="1" applyFill="1" applyBorder="1" applyAlignment="1">
      <alignment horizontal="center" vertical="center"/>
      <protection/>
    </xf>
    <xf numFmtId="49" fontId="44" fillId="0" borderId="10" xfId="54" applyNumberFormat="1" applyFont="1" applyFill="1" applyBorder="1" applyAlignment="1">
      <alignment horizontal="center" vertical="center"/>
      <protection/>
    </xf>
    <xf numFmtId="49" fontId="45" fillId="0" borderId="19" xfId="57" applyNumberFormat="1" applyFont="1" applyFill="1" applyBorder="1" applyAlignment="1">
      <alignment horizontal="left" vertical="center" wrapText="1"/>
      <protection/>
    </xf>
    <xf numFmtId="49" fontId="47" fillId="0" borderId="10" xfId="57" applyNumberFormat="1" applyFont="1" applyFill="1" applyBorder="1" applyAlignment="1">
      <alignment horizontal="center" vertical="center" wrapText="1"/>
      <protection/>
    </xf>
    <xf numFmtId="49" fontId="48" fillId="0" borderId="10" xfId="57" applyNumberFormat="1" applyFont="1" applyFill="1" applyBorder="1" applyAlignment="1">
      <alignment horizontal="center" vertical="center" wrapText="1"/>
      <protection/>
    </xf>
    <xf numFmtId="182" fontId="45" fillId="0" borderId="10" xfId="54" applyNumberFormat="1" applyFont="1" applyFill="1" applyBorder="1" applyAlignment="1">
      <alignment horizontal="center" vertical="center"/>
      <protection/>
    </xf>
    <xf numFmtId="0" fontId="45" fillId="0" borderId="18" xfId="57" applyFont="1" applyFill="1" applyBorder="1" applyAlignment="1">
      <alignment horizontal="center" vertical="center"/>
      <protection/>
    </xf>
    <xf numFmtId="182" fontId="44" fillId="0" borderId="26" xfId="0" applyNumberFormat="1" applyFont="1" applyFill="1" applyBorder="1" applyAlignment="1">
      <alignment horizontal="center" vertical="center"/>
    </xf>
    <xf numFmtId="182" fontId="40" fillId="0" borderId="10" xfId="58" applyNumberFormat="1" applyFont="1" applyFill="1" applyBorder="1" applyAlignment="1">
      <alignment horizontal="center" vertical="center" wrapText="1"/>
      <protection/>
    </xf>
    <xf numFmtId="191" fontId="40" fillId="0" borderId="10" xfId="54" applyNumberFormat="1" applyFont="1" applyFill="1" applyBorder="1" applyAlignment="1">
      <alignment horizontal="center" vertical="center"/>
      <protection/>
    </xf>
    <xf numFmtId="182" fontId="40" fillId="0" borderId="10" xfId="54" applyNumberFormat="1" applyFont="1" applyFill="1" applyBorder="1" applyAlignment="1">
      <alignment horizontal="center" vertical="center"/>
      <protection/>
    </xf>
    <xf numFmtId="182" fontId="49" fillId="0" borderId="10" xfId="54" applyNumberFormat="1" applyFont="1" applyBorder="1" applyAlignment="1">
      <alignment horizontal="center" vertical="center"/>
      <protection/>
    </xf>
    <xf numFmtId="182" fontId="40" fillId="0" borderId="10" xfId="54" applyNumberFormat="1" applyFont="1" applyBorder="1" applyAlignment="1">
      <alignment horizontal="center" vertical="center"/>
      <protection/>
    </xf>
    <xf numFmtId="182" fontId="49" fillId="0" borderId="10" xfId="54" applyNumberFormat="1" applyFont="1" applyFill="1" applyBorder="1" applyAlignment="1">
      <alignment horizontal="center" vertical="center"/>
      <protection/>
    </xf>
    <xf numFmtId="49" fontId="42" fillId="0" borderId="10" xfId="55" applyNumberFormat="1" applyFont="1" applyFill="1" applyBorder="1" applyAlignment="1">
      <alignment horizontal="left" vertical="center" wrapText="1"/>
      <protection/>
    </xf>
    <xf numFmtId="182" fontId="45" fillId="0" borderId="0" xfId="0" applyNumberFormat="1" applyFont="1" applyFill="1" applyBorder="1" applyAlignment="1">
      <alignment horizontal="center" vertical="center"/>
    </xf>
    <xf numFmtId="182" fontId="10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49" fontId="44" fillId="0" borderId="21" xfId="56" applyNumberFormat="1" applyFont="1" applyFill="1" applyBorder="1" applyAlignment="1">
      <alignment horizontal="center" vertical="center"/>
      <protection/>
    </xf>
    <xf numFmtId="49" fontId="44" fillId="0" borderId="19" xfId="56" applyNumberFormat="1" applyFont="1" applyFill="1" applyBorder="1" applyAlignment="1">
      <alignment horizontal="center" vertical="center"/>
      <protection/>
    </xf>
    <xf numFmtId="49" fontId="44" fillId="0" borderId="21" xfId="56" applyNumberFormat="1" applyFont="1" applyFill="1" applyBorder="1" applyAlignment="1">
      <alignment horizontal="center" vertical="center" wrapText="1"/>
      <protection/>
    </xf>
    <xf numFmtId="49" fontId="44" fillId="0" borderId="19" xfId="56" applyNumberFormat="1" applyFont="1" applyFill="1" applyBorder="1" applyAlignment="1">
      <alignment horizontal="center" vertical="center" wrapText="1"/>
      <protection/>
    </xf>
    <xf numFmtId="0" fontId="44" fillId="0" borderId="21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49" fontId="0" fillId="0" borderId="0" xfId="55" applyNumberForma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19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19" xfId="56" applyNumberFormat="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8" xfId="56" applyFont="1" applyFill="1" applyBorder="1" applyAlignment="1">
      <alignment horizontal="left" vertical="center" wrapText="1"/>
      <protection/>
    </xf>
    <xf numFmtId="0" fontId="1" fillId="0" borderId="24" xfId="56" applyFont="1" applyFill="1" applyBorder="1" applyAlignment="1">
      <alignment horizontal="left" vertical="center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РАСХОДЫструктуры 2006" xfId="56"/>
    <cellStyle name="Обычный_РАСХОДЫструктуры 2006 2" xfId="57"/>
    <cellStyle name="Обычный_РАСХОДЫструктуры 2006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PageLayoutView="0" workbookViewId="0" topLeftCell="A116">
      <selection activeCell="A1" sqref="A1:K158"/>
    </sheetView>
  </sheetViews>
  <sheetFormatPr defaultColWidth="9.140625" defaultRowHeight="12.75"/>
  <cols>
    <col min="1" max="1" width="8.28125" style="0" customWidth="1"/>
    <col min="2" max="2" width="38.421875" style="0" customWidth="1"/>
    <col min="3" max="3" width="5.28125" style="0" customWidth="1"/>
    <col min="4" max="4" width="6.28125" style="0" customWidth="1"/>
    <col min="5" max="5" width="12.00390625" style="0" customWidth="1"/>
    <col min="6" max="6" width="5.8515625" style="0" customWidth="1"/>
    <col min="7" max="7" width="13.140625" style="0" customWidth="1"/>
    <col min="8" max="8" width="11.00390625" style="0" customWidth="1"/>
    <col min="9" max="9" width="9.8515625" style="0" customWidth="1"/>
    <col min="10" max="10" width="8.421875" style="6" customWidth="1"/>
    <col min="11" max="11" width="11.140625" style="6" customWidth="1"/>
    <col min="12" max="12" width="16.57421875" style="6" customWidth="1"/>
    <col min="13" max="13" width="11.28125" style="0" customWidth="1"/>
    <col min="14" max="14" width="30.7109375" style="4" customWidth="1"/>
    <col min="15" max="15" width="13.28125" style="4" customWidth="1"/>
    <col min="16" max="16" width="15.8515625" style="4" customWidth="1"/>
    <col min="17" max="17" width="14.8515625" style="4" customWidth="1"/>
  </cols>
  <sheetData>
    <row r="1" spans="1:20" ht="12.75">
      <c r="A1" s="430"/>
      <c r="B1" s="430"/>
      <c r="C1" s="430"/>
      <c r="D1" s="430"/>
      <c r="E1" s="430"/>
      <c r="F1" s="431"/>
      <c r="G1" s="431"/>
      <c r="H1" s="431"/>
      <c r="I1" s="430" t="s">
        <v>65</v>
      </c>
      <c r="J1" s="431"/>
      <c r="K1" s="431"/>
      <c r="O1" s="9"/>
      <c r="P1" s="133"/>
      <c r="R1" s="3"/>
      <c r="S1" s="3"/>
      <c r="T1" s="17"/>
    </row>
    <row r="2" spans="1:20" ht="12.75">
      <c r="A2" s="430"/>
      <c r="B2" s="430"/>
      <c r="C2" s="430"/>
      <c r="D2" s="430"/>
      <c r="E2" s="430"/>
      <c r="F2" s="431"/>
      <c r="G2" s="431"/>
      <c r="H2" s="431"/>
      <c r="I2" s="430" t="s">
        <v>61</v>
      </c>
      <c r="J2" s="431"/>
      <c r="K2" s="431"/>
      <c r="O2" s="9"/>
      <c r="P2" s="9"/>
      <c r="R2" s="6"/>
      <c r="S2" s="3"/>
      <c r="T2" s="3"/>
    </row>
    <row r="3" spans="1:12" ht="12.75">
      <c r="A3" s="430"/>
      <c r="B3" s="430"/>
      <c r="C3" s="430"/>
      <c r="D3" s="430"/>
      <c r="E3" s="430"/>
      <c r="F3" s="431"/>
      <c r="G3" s="431"/>
      <c r="H3" s="431"/>
      <c r="I3" s="432" t="s">
        <v>66</v>
      </c>
      <c r="J3" s="431"/>
      <c r="K3" s="431"/>
      <c r="L3" s="22"/>
    </row>
    <row r="4" spans="1:21" ht="12.75">
      <c r="A4" s="430"/>
      <c r="B4" s="430"/>
      <c r="C4" s="430"/>
      <c r="D4" s="430"/>
      <c r="E4" s="430"/>
      <c r="F4" s="431"/>
      <c r="G4" s="431"/>
      <c r="H4" s="431"/>
      <c r="I4" s="430" t="s">
        <v>482</v>
      </c>
      <c r="J4" s="431"/>
      <c r="K4" s="430"/>
      <c r="L4" s="100"/>
      <c r="M4" s="59"/>
      <c r="O4" s="59"/>
      <c r="P4" s="59"/>
      <c r="Q4" s="59"/>
      <c r="R4" s="59"/>
      <c r="S4" s="59"/>
      <c r="T4" s="59"/>
      <c r="U4" s="59"/>
    </row>
    <row r="5" spans="1:21" ht="12.75">
      <c r="A5" s="430"/>
      <c r="B5" s="433"/>
      <c r="C5" s="433"/>
      <c r="D5" s="430"/>
      <c r="E5" s="430"/>
      <c r="F5" s="430"/>
      <c r="G5" s="430"/>
      <c r="H5" s="430"/>
      <c r="I5" s="430"/>
      <c r="J5" s="431"/>
      <c r="K5" s="430"/>
      <c r="L5" s="100"/>
      <c r="M5" s="59"/>
      <c r="O5" s="59"/>
      <c r="P5" s="59"/>
      <c r="Q5" s="59"/>
      <c r="R5" s="59"/>
      <c r="S5" s="59"/>
      <c r="T5" s="59"/>
      <c r="U5" s="59"/>
    </row>
    <row r="6" spans="1:21" ht="18.75" customHeight="1">
      <c r="A6" s="430"/>
      <c r="B6" s="495" t="s">
        <v>7</v>
      </c>
      <c r="C6" s="495"/>
      <c r="D6" s="495"/>
      <c r="E6" s="495"/>
      <c r="F6" s="495"/>
      <c r="G6" s="495"/>
      <c r="H6" s="495"/>
      <c r="I6" s="434"/>
      <c r="J6" s="431"/>
      <c r="K6" s="430"/>
      <c r="L6" s="100"/>
      <c r="M6" s="59"/>
      <c r="O6" s="89"/>
      <c r="P6" s="101"/>
      <c r="Q6" s="59"/>
      <c r="R6" s="89"/>
      <c r="S6" s="89"/>
      <c r="T6" s="101"/>
      <c r="U6" s="59"/>
    </row>
    <row r="7" spans="1:21" ht="12.75">
      <c r="A7" s="430"/>
      <c r="B7" s="495" t="s">
        <v>412</v>
      </c>
      <c r="C7" s="495"/>
      <c r="D7" s="495"/>
      <c r="E7" s="495"/>
      <c r="F7" s="495"/>
      <c r="G7" s="495"/>
      <c r="H7" s="495"/>
      <c r="I7" s="435"/>
      <c r="J7" s="436"/>
      <c r="K7" s="434"/>
      <c r="L7" s="102"/>
      <c r="M7" s="59"/>
      <c r="O7" s="89"/>
      <c r="P7" s="101"/>
      <c r="Q7" s="59"/>
      <c r="R7" s="89"/>
      <c r="S7" s="89"/>
      <c r="T7" s="101"/>
      <c r="U7" s="59"/>
    </row>
    <row r="8" spans="1:21" ht="12.75">
      <c r="A8" s="430"/>
      <c r="B8" s="496" t="s">
        <v>5</v>
      </c>
      <c r="C8" s="496"/>
      <c r="D8" s="496"/>
      <c r="E8" s="496"/>
      <c r="F8" s="496"/>
      <c r="G8" s="496"/>
      <c r="H8" s="496"/>
      <c r="I8" s="435"/>
      <c r="J8" s="436"/>
      <c r="K8" s="434"/>
      <c r="L8" s="102"/>
      <c r="M8" s="59"/>
      <c r="O8" s="89"/>
      <c r="P8" s="101"/>
      <c r="Q8" s="59"/>
      <c r="R8" s="89"/>
      <c r="S8" s="89"/>
      <c r="T8" s="101"/>
      <c r="U8" s="59"/>
    </row>
    <row r="9" spans="1:21" ht="12.75">
      <c r="A9" s="430"/>
      <c r="B9" s="495" t="s">
        <v>616</v>
      </c>
      <c r="C9" s="495"/>
      <c r="D9" s="495"/>
      <c r="E9" s="495"/>
      <c r="F9" s="495"/>
      <c r="G9" s="495"/>
      <c r="H9" s="495"/>
      <c r="I9" s="430"/>
      <c r="J9" s="431"/>
      <c r="K9" s="430"/>
      <c r="L9" s="100"/>
      <c r="M9" s="59"/>
      <c r="O9" s="89"/>
      <c r="P9" s="89"/>
      <c r="Q9" s="59"/>
      <c r="R9" s="89"/>
      <c r="S9" s="89"/>
      <c r="T9" s="89"/>
      <c r="U9" s="59"/>
    </row>
    <row r="10" spans="1:21" ht="15.75" customHeight="1">
      <c r="A10" s="430"/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100"/>
      <c r="M10" s="59"/>
      <c r="O10" s="59"/>
      <c r="P10" s="59"/>
      <c r="Q10" s="59"/>
      <c r="R10" s="59"/>
      <c r="S10" s="59"/>
      <c r="T10" s="59"/>
      <c r="U10" s="59"/>
    </row>
    <row r="11" spans="1:21" ht="78" customHeight="1">
      <c r="A11" s="497" t="s">
        <v>16</v>
      </c>
      <c r="B11" s="499" t="s">
        <v>23</v>
      </c>
      <c r="C11" s="499" t="s">
        <v>49</v>
      </c>
      <c r="D11" s="499" t="s">
        <v>30</v>
      </c>
      <c r="E11" s="499" t="s">
        <v>29</v>
      </c>
      <c r="F11" s="499" t="s">
        <v>31</v>
      </c>
      <c r="G11" s="501" t="s">
        <v>605</v>
      </c>
      <c r="H11" s="501" t="s">
        <v>606</v>
      </c>
      <c r="I11" s="499" t="s">
        <v>607</v>
      </c>
      <c r="J11" s="507" t="s">
        <v>138</v>
      </c>
      <c r="K11" s="508"/>
      <c r="L11" s="100"/>
      <c r="M11" s="59"/>
      <c r="O11" s="59"/>
      <c r="P11" s="59"/>
      <c r="Q11" s="59"/>
      <c r="R11" s="59"/>
      <c r="S11" s="59"/>
      <c r="T11" s="59"/>
      <c r="U11" s="59"/>
    </row>
    <row r="12" spans="1:21" ht="22.5" customHeight="1">
      <c r="A12" s="498"/>
      <c r="B12" s="500"/>
      <c r="C12" s="500"/>
      <c r="D12" s="500"/>
      <c r="E12" s="500"/>
      <c r="F12" s="500"/>
      <c r="G12" s="502"/>
      <c r="H12" s="502"/>
      <c r="I12" s="500"/>
      <c r="J12" s="418" t="s">
        <v>478</v>
      </c>
      <c r="K12" s="419" t="s">
        <v>608</v>
      </c>
      <c r="L12" s="107"/>
      <c r="M12" s="59"/>
      <c r="O12" s="73"/>
      <c r="P12" s="73"/>
      <c r="Q12" s="73"/>
      <c r="R12" s="59"/>
      <c r="S12" s="59"/>
      <c r="T12" s="59"/>
      <c r="U12" s="59"/>
    </row>
    <row r="13" spans="1:21" ht="17.25" customHeight="1">
      <c r="A13" s="437" t="s">
        <v>51</v>
      </c>
      <c r="B13" s="438" t="s">
        <v>109</v>
      </c>
      <c r="C13" s="417"/>
      <c r="D13" s="417"/>
      <c r="E13" s="417"/>
      <c r="F13" s="420"/>
      <c r="G13" s="439">
        <f>G15+G16</f>
        <v>50842.3</v>
      </c>
      <c r="H13" s="440">
        <f>H15+H16</f>
        <v>52230</v>
      </c>
      <c r="I13" s="440">
        <f>I15+I16</f>
        <v>28587.4</v>
      </c>
      <c r="J13" s="440">
        <f>J15+J16</f>
        <v>56746.7</v>
      </c>
      <c r="K13" s="440">
        <f>K15+K16</f>
        <v>29667.800000000003</v>
      </c>
      <c r="L13" s="105"/>
      <c r="M13" s="59"/>
      <c r="O13" s="73"/>
      <c r="P13" s="73"/>
      <c r="Q13" s="73"/>
      <c r="R13" s="59"/>
      <c r="S13" s="59"/>
      <c r="T13" s="59"/>
      <c r="U13" s="59"/>
    </row>
    <row r="14" spans="1:21" ht="17.25" customHeight="1">
      <c r="A14" s="421"/>
      <c r="B14" s="422" t="s">
        <v>110</v>
      </c>
      <c r="C14" s="419"/>
      <c r="D14" s="419"/>
      <c r="E14" s="419"/>
      <c r="F14" s="423"/>
      <c r="G14" s="439"/>
      <c r="H14" s="440"/>
      <c r="I14" s="440"/>
      <c r="J14" s="440"/>
      <c r="K14" s="440"/>
      <c r="L14" s="105"/>
      <c r="M14" s="59"/>
      <c r="O14" s="73"/>
      <c r="P14" s="73"/>
      <c r="Q14" s="73"/>
      <c r="R14" s="59"/>
      <c r="S14" s="59"/>
      <c r="T14" s="59"/>
      <c r="U14" s="59"/>
    </row>
    <row r="15" spans="1:21" ht="15.75" customHeight="1">
      <c r="A15" s="421" t="s">
        <v>26</v>
      </c>
      <c r="B15" s="422" t="s">
        <v>107</v>
      </c>
      <c r="C15" s="419"/>
      <c r="D15" s="419"/>
      <c r="E15" s="419"/>
      <c r="F15" s="423"/>
      <c r="G15" s="439">
        <v>10369.4</v>
      </c>
      <c r="H15" s="439">
        <v>9048.9</v>
      </c>
      <c r="I15" s="440">
        <v>9054</v>
      </c>
      <c r="J15" s="440">
        <f>9413.8+11743.7+9144.7+6741.3</f>
        <v>37043.5</v>
      </c>
      <c r="K15" s="440">
        <v>9789.1</v>
      </c>
      <c r="L15" s="105"/>
      <c r="M15" s="59" t="s">
        <v>614</v>
      </c>
      <c r="N15" s="4">
        <v>11743.7</v>
      </c>
      <c r="O15" s="73"/>
      <c r="P15" s="73"/>
      <c r="Q15" s="73"/>
      <c r="R15" s="59"/>
      <c r="S15" s="59"/>
      <c r="T15" s="59"/>
      <c r="U15" s="59"/>
    </row>
    <row r="16" spans="1:22" ht="18" customHeight="1">
      <c r="A16" s="421" t="s">
        <v>28</v>
      </c>
      <c r="B16" s="422" t="s">
        <v>609</v>
      </c>
      <c r="C16" s="419"/>
      <c r="D16" s="419"/>
      <c r="E16" s="419"/>
      <c r="F16" s="423"/>
      <c r="G16" s="440">
        <v>40472.9</v>
      </c>
      <c r="H16" s="440">
        <v>43181.1</v>
      </c>
      <c r="I16" s="440">
        <v>19533.4</v>
      </c>
      <c r="J16" s="440">
        <v>19703.2</v>
      </c>
      <c r="K16" s="440">
        <v>19878.7</v>
      </c>
      <c r="L16" s="105"/>
      <c r="M16" s="59" t="s">
        <v>617</v>
      </c>
      <c r="N16" s="492">
        <v>9144.7</v>
      </c>
      <c r="O16" s="73"/>
      <c r="P16" s="73"/>
      <c r="Q16" s="73"/>
      <c r="R16" s="59"/>
      <c r="S16" s="59"/>
      <c r="T16" s="59"/>
      <c r="U16" s="59"/>
      <c r="V16" s="4"/>
    </row>
    <row r="17" spans="1:22" ht="34.5" customHeight="1">
      <c r="A17" s="421" t="s">
        <v>610</v>
      </c>
      <c r="B17" s="422" t="s">
        <v>612</v>
      </c>
      <c r="C17" s="419"/>
      <c r="D17" s="419"/>
      <c r="E17" s="419"/>
      <c r="F17" s="423"/>
      <c r="G17" s="440">
        <v>36839.9</v>
      </c>
      <c r="H17" s="440">
        <v>39555.9</v>
      </c>
      <c r="I17" s="440">
        <v>15407.7</v>
      </c>
      <c r="J17" s="440">
        <v>15407.7</v>
      </c>
      <c r="K17" s="440">
        <v>15407.7</v>
      </c>
      <c r="L17" s="105"/>
      <c r="M17" s="59" t="s">
        <v>618</v>
      </c>
      <c r="N17" s="492">
        <v>6741348.12</v>
      </c>
      <c r="O17" s="73"/>
      <c r="P17" s="73"/>
      <c r="Q17" s="73"/>
      <c r="R17" s="59"/>
      <c r="S17" s="59"/>
      <c r="T17" s="59"/>
      <c r="U17" s="59"/>
      <c r="V17" s="4"/>
    </row>
    <row r="18" spans="1:22" ht="29.25" customHeight="1">
      <c r="A18" s="421" t="s">
        <v>611</v>
      </c>
      <c r="B18" s="491" t="s">
        <v>613</v>
      </c>
      <c r="C18" s="419"/>
      <c r="D18" s="419"/>
      <c r="E18" s="419"/>
      <c r="F18" s="423"/>
      <c r="G18" s="440">
        <v>3633</v>
      </c>
      <c r="H18" s="440">
        <v>3625.2</v>
      </c>
      <c r="I18" s="440">
        <v>4125.7</v>
      </c>
      <c r="J18" s="440">
        <f>J16-J17</f>
        <v>4295.5</v>
      </c>
      <c r="K18" s="440">
        <f>K16-K17</f>
        <v>4471</v>
      </c>
      <c r="L18" s="105"/>
      <c r="M18" s="59"/>
      <c r="O18" s="73"/>
      <c r="P18" s="73"/>
      <c r="Q18" s="73"/>
      <c r="R18" s="59"/>
      <c r="S18" s="59"/>
      <c r="T18" s="59"/>
      <c r="U18" s="59"/>
      <c r="V18" s="4"/>
    </row>
    <row r="19" spans="1:22" ht="18" customHeight="1">
      <c r="A19" s="421"/>
      <c r="B19" s="422"/>
      <c r="C19" s="419"/>
      <c r="D19" s="419"/>
      <c r="E19" s="419"/>
      <c r="F19" s="423"/>
      <c r="G19" s="440"/>
      <c r="H19" s="440"/>
      <c r="I19" s="440"/>
      <c r="J19" s="440"/>
      <c r="K19" s="440"/>
      <c r="L19" s="105"/>
      <c r="M19" s="59"/>
      <c r="O19" s="73"/>
      <c r="P19" s="73"/>
      <c r="Q19" s="73"/>
      <c r="R19" s="59"/>
      <c r="S19" s="59"/>
      <c r="T19" s="59"/>
      <c r="U19" s="59"/>
      <c r="V19" s="4"/>
    </row>
    <row r="20" spans="1:22" ht="22.5" customHeight="1">
      <c r="A20" s="421" t="s">
        <v>6</v>
      </c>
      <c r="B20" s="422" t="s">
        <v>114</v>
      </c>
      <c r="C20" s="419"/>
      <c r="D20" s="419"/>
      <c r="E20" s="419"/>
      <c r="F20" s="423"/>
      <c r="G20" s="439">
        <f>G22+G38</f>
        <v>59269.06</v>
      </c>
      <c r="H20" s="439">
        <f>H22+H38</f>
        <v>59191.06</v>
      </c>
      <c r="I20" s="439">
        <f>I22+I38</f>
        <v>43694.01</v>
      </c>
      <c r="J20" s="439">
        <f>J22+J38</f>
        <v>45400.600000000006</v>
      </c>
      <c r="K20" s="439">
        <f>K22+K38</f>
        <v>45174.30000000001</v>
      </c>
      <c r="L20" s="138"/>
      <c r="M20" s="138"/>
      <c r="O20" s="128"/>
      <c r="P20" s="73"/>
      <c r="Q20" s="73"/>
      <c r="R20" s="59"/>
      <c r="S20" s="59"/>
      <c r="T20" s="59"/>
      <c r="U20" s="59"/>
      <c r="V20" s="4"/>
    </row>
    <row r="21" spans="1:22" ht="18.75" customHeight="1">
      <c r="A21" s="421"/>
      <c r="B21" s="422" t="s">
        <v>110</v>
      </c>
      <c r="C21" s="419"/>
      <c r="D21" s="419"/>
      <c r="E21" s="419"/>
      <c r="F21" s="423"/>
      <c r="G21" s="441"/>
      <c r="H21" s="441"/>
      <c r="I21" s="439"/>
      <c r="J21" s="441"/>
      <c r="K21" s="441"/>
      <c r="L21" s="138"/>
      <c r="M21" s="138"/>
      <c r="O21" s="128"/>
      <c r="P21" s="73"/>
      <c r="Q21" s="73"/>
      <c r="R21" s="59"/>
      <c r="S21" s="59"/>
      <c r="T21" s="59"/>
      <c r="U21" s="59"/>
      <c r="V21" s="4"/>
    </row>
    <row r="22" spans="1:25" ht="15.75">
      <c r="A22" s="474" t="s">
        <v>17</v>
      </c>
      <c r="B22" s="426" t="s">
        <v>121</v>
      </c>
      <c r="C22" s="426" t="s">
        <v>87</v>
      </c>
      <c r="D22" s="427"/>
      <c r="E22" s="427"/>
      <c r="F22" s="444"/>
      <c r="G22" s="442">
        <f>G23</f>
        <v>5762.799999999999</v>
      </c>
      <c r="H22" s="485">
        <v>5762.799999999999</v>
      </c>
      <c r="I22" s="468">
        <f>I23</f>
        <v>3338.8</v>
      </c>
      <c r="J22" s="442">
        <f>J23</f>
        <v>3468</v>
      </c>
      <c r="K22" s="442">
        <f>K23</f>
        <v>3602.5</v>
      </c>
      <c r="L22" s="143"/>
      <c r="M22" s="333"/>
      <c r="N22" s="334"/>
      <c r="O22" s="334"/>
      <c r="P22" s="128"/>
      <c r="Q22" s="128"/>
      <c r="R22" s="128"/>
      <c r="S22" s="335"/>
      <c r="T22" s="59"/>
      <c r="U22" s="59"/>
      <c r="V22" s="4"/>
      <c r="W22" s="4"/>
      <c r="X22" s="4"/>
      <c r="Y22" s="4"/>
    </row>
    <row r="23" spans="1:25" ht="23.25" customHeight="1">
      <c r="A23" s="474" t="s">
        <v>26</v>
      </c>
      <c r="B23" s="443" t="s">
        <v>41</v>
      </c>
      <c r="C23" s="427"/>
      <c r="D23" s="426" t="s">
        <v>22</v>
      </c>
      <c r="E23" s="427"/>
      <c r="F23" s="444"/>
      <c r="G23" s="442">
        <f>G24+G27</f>
        <v>5762.799999999999</v>
      </c>
      <c r="H23" s="486">
        <v>5762.799999999999</v>
      </c>
      <c r="I23" s="468">
        <f>I24+I27</f>
        <v>3338.8</v>
      </c>
      <c r="J23" s="442">
        <f>J24+J27</f>
        <v>3468</v>
      </c>
      <c r="K23" s="442">
        <f>K24+K27</f>
        <v>3602.5</v>
      </c>
      <c r="L23" s="143"/>
      <c r="M23" s="336"/>
      <c r="N23" s="337"/>
      <c r="O23" s="128"/>
      <c r="P23" s="138"/>
      <c r="Q23" s="128"/>
      <c r="R23" s="128"/>
      <c r="S23" s="335"/>
      <c r="T23" s="59"/>
      <c r="U23" s="59"/>
      <c r="V23" s="4"/>
      <c r="W23" s="4"/>
      <c r="X23" s="4"/>
      <c r="Y23" s="4"/>
    </row>
    <row r="24" spans="1:25" ht="39" customHeight="1">
      <c r="A24" s="474" t="s">
        <v>24</v>
      </c>
      <c r="B24" s="443" t="s">
        <v>74</v>
      </c>
      <c r="C24" s="426"/>
      <c r="D24" s="426" t="s">
        <v>47</v>
      </c>
      <c r="E24" s="426"/>
      <c r="F24" s="446"/>
      <c r="G24" s="440">
        <f>G25</f>
        <v>1380.1</v>
      </c>
      <c r="H24" s="486">
        <v>1380.1</v>
      </c>
      <c r="I24" s="469">
        <f aca="true" t="shared" si="0" ref="I24:K25">I25</f>
        <v>1534.5</v>
      </c>
      <c r="J24" s="440">
        <f t="shared" si="0"/>
        <v>1595.8</v>
      </c>
      <c r="K24" s="440">
        <f t="shared" si="0"/>
        <v>1659.6</v>
      </c>
      <c r="L24" s="143"/>
      <c r="M24" s="336"/>
      <c r="N24" s="337"/>
      <c r="O24" s="138"/>
      <c r="P24" s="138"/>
      <c r="Q24" s="138"/>
      <c r="R24" s="138"/>
      <c r="S24" s="266"/>
      <c r="T24" s="59"/>
      <c r="U24" s="59"/>
      <c r="V24" s="4"/>
      <c r="W24" s="4"/>
      <c r="X24" s="4"/>
      <c r="Y24" s="4"/>
    </row>
    <row r="25" spans="1:25" ht="21">
      <c r="A25" s="474" t="s">
        <v>122</v>
      </c>
      <c r="B25" s="443" t="s">
        <v>48</v>
      </c>
      <c r="C25" s="426" t="s">
        <v>87</v>
      </c>
      <c r="D25" s="426" t="s">
        <v>47</v>
      </c>
      <c r="E25" s="462">
        <v>9910000110</v>
      </c>
      <c r="F25" s="446"/>
      <c r="G25" s="440">
        <f>G26</f>
        <v>1380.1</v>
      </c>
      <c r="H25" s="487">
        <v>1380.1</v>
      </c>
      <c r="I25" s="469">
        <f t="shared" si="0"/>
        <v>1534.5</v>
      </c>
      <c r="J25" s="440">
        <f t="shared" si="0"/>
        <v>1595.8</v>
      </c>
      <c r="K25" s="440">
        <f t="shared" si="0"/>
        <v>1659.6</v>
      </c>
      <c r="L25" s="157"/>
      <c r="M25" s="336"/>
      <c r="N25" s="337"/>
      <c r="O25" s="138"/>
      <c r="P25" s="138"/>
      <c r="Q25" s="132"/>
      <c r="R25" s="138"/>
      <c r="S25" s="266"/>
      <c r="T25" s="59"/>
      <c r="U25" s="59"/>
      <c r="V25" s="4"/>
      <c r="W25" s="4"/>
      <c r="X25" s="4"/>
      <c r="Y25" s="4"/>
    </row>
    <row r="26" spans="1:25" ht="62.25" customHeight="1">
      <c r="A26" s="475" t="s">
        <v>123</v>
      </c>
      <c r="B26" s="448" t="s">
        <v>133</v>
      </c>
      <c r="C26" s="427" t="s">
        <v>87</v>
      </c>
      <c r="D26" s="427" t="s">
        <v>47</v>
      </c>
      <c r="E26" s="476">
        <v>9910000110</v>
      </c>
      <c r="F26" s="444" t="s">
        <v>106</v>
      </c>
      <c r="G26" s="441">
        <v>1380.1</v>
      </c>
      <c r="H26" s="488">
        <v>1380.1</v>
      </c>
      <c r="I26" s="470">
        <v>1534.5</v>
      </c>
      <c r="J26" s="441">
        <v>1595.8</v>
      </c>
      <c r="K26" s="441">
        <v>1659.6</v>
      </c>
      <c r="L26" s="158"/>
      <c r="M26" s="127"/>
      <c r="N26" s="338"/>
      <c r="O26" s="128"/>
      <c r="P26" s="128"/>
      <c r="Q26" s="129"/>
      <c r="R26" s="128"/>
      <c r="S26" s="155"/>
      <c r="T26" s="59"/>
      <c r="U26" s="59"/>
      <c r="V26" s="4"/>
      <c r="W26" s="4"/>
      <c r="X26" s="4"/>
      <c r="Y26" s="4"/>
    </row>
    <row r="27" spans="1:25" ht="48.75" customHeight="1">
      <c r="A27" s="474" t="s">
        <v>84</v>
      </c>
      <c r="B27" s="443" t="s">
        <v>413</v>
      </c>
      <c r="C27" s="426"/>
      <c r="D27" s="426" t="s">
        <v>32</v>
      </c>
      <c r="E27" s="426"/>
      <c r="F27" s="446"/>
      <c r="G27" s="440">
        <f>G28+G30+G32+G36</f>
        <v>4382.7</v>
      </c>
      <c r="H27" s="487">
        <v>4382.7</v>
      </c>
      <c r="I27" s="469">
        <f>I28+I30+I32+I36</f>
        <v>1804.3000000000002</v>
      </c>
      <c r="J27" s="440">
        <f>J28+J30+J32+J36</f>
        <v>1872.2000000000003</v>
      </c>
      <c r="K27" s="440">
        <f>K28+K30+K32+K36</f>
        <v>1942.8999999999999</v>
      </c>
      <c r="L27" s="157"/>
      <c r="M27" s="336"/>
      <c r="N27" s="337"/>
      <c r="O27" s="138"/>
      <c r="P27" s="138"/>
      <c r="Q27" s="132"/>
      <c r="R27" s="138"/>
      <c r="S27" s="266"/>
      <c r="T27" s="59"/>
      <c r="U27" s="59"/>
      <c r="V27" s="4"/>
      <c r="W27" s="4"/>
      <c r="X27" s="4"/>
      <c r="Y27" s="4"/>
    </row>
    <row r="28" spans="1:25" s="1" customFormat="1" ht="38.25" customHeight="1">
      <c r="A28" s="474" t="s">
        <v>124</v>
      </c>
      <c r="B28" s="443" t="s">
        <v>414</v>
      </c>
      <c r="C28" s="426" t="s">
        <v>87</v>
      </c>
      <c r="D28" s="426" t="s">
        <v>32</v>
      </c>
      <c r="E28" s="426" t="s">
        <v>415</v>
      </c>
      <c r="F28" s="446"/>
      <c r="G28" s="440">
        <f>G29</f>
        <v>1161.7</v>
      </c>
      <c r="H28" s="487">
        <v>1161.7</v>
      </c>
      <c r="I28" s="469">
        <f>I29</f>
        <v>1292.7</v>
      </c>
      <c r="J28" s="450">
        <f>J29</f>
        <v>1344.4</v>
      </c>
      <c r="K28" s="440">
        <f>K29</f>
        <v>1398.1</v>
      </c>
      <c r="L28" s="157"/>
      <c r="M28" s="336"/>
      <c r="N28" s="337"/>
      <c r="O28" s="138"/>
      <c r="P28" s="138"/>
      <c r="Q28" s="132"/>
      <c r="R28" s="339"/>
      <c r="S28" s="266"/>
      <c r="T28" s="94"/>
      <c r="U28" s="94"/>
      <c r="V28" s="21"/>
      <c r="W28" s="21"/>
      <c r="X28" s="21"/>
      <c r="Y28" s="21"/>
    </row>
    <row r="29" spans="1:25" s="1" customFormat="1" ht="57" customHeight="1">
      <c r="A29" s="475" t="s">
        <v>125</v>
      </c>
      <c r="B29" s="448" t="s">
        <v>133</v>
      </c>
      <c r="C29" s="427" t="s">
        <v>87</v>
      </c>
      <c r="D29" s="427" t="s">
        <v>32</v>
      </c>
      <c r="E29" s="427" t="s">
        <v>415</v>
      </c>
      <c r="F29" s="444" t="s">
        <v>106</v>
      </c>
      <c r="G29" s="441">
        <v>1161.7</v>
      </c>
      <c r="H29" s="488">
        <v>1161.7</v>
      </c>
      <c r="I29" s="470">
        <v>1292.7</v>
      </c>
      <c r="J29" s="441">
        <v>1344.4</v>
      </c>
      <c r="K29" s="441">
        <v>1398.1</v>
      </c>
      <c r="L29" s="158"/>
      <c r="M29" s="127"/>
      <c r="N29" s="338"/>
      <c r="O29" s="340"/>
      <c r="P29" s="128"/>
      <c r="Q29" s="129"/>
      <c r="R29" s="341"/>
      <c r="S29" s="155"/>
      <c r="T29" s="94"/>
      <c r="U29" s="94"/>
      <c r="V29" s="21"/>
      <c r="W29" s="21"/>
      <c r="X29" s="21"/>
      <c r="Y29" s="21"/>
    </row>
    <row r="30" spans="1:25" s="1" customFormat="1" ht="52.5">
      <c r="A30" s="474" t="s">
        <v>126</v>
      </c>
      <c r="B30" s="443" t="s">
        <v>416</v>
      </c>
      <c r="C30" s="426" t="s">
        <v>87</v>
      </c>
      <c r="D30" s="426" t="s">
        <v>32</v>
      </c>
      <c r="E30" s="426" t="s">
        <v>417</v>
      </c>
      <c r="F30" s="446"/>
      <c r="G30" s="440">
        <f>G31</f>
        <v>140.7</v>
      </c>
      <c r="H30" s="489">
        <v>140.7</v>
      </c>
      <c r="I30" s="469">
        <f>I31</f>
        <v>146.4</v>
      </c>
      <c r="J30" s="447">
        <f>J31</f>
        <v>152.2</v>
      </c>
      <c r="K30" s="447">
        <f>K31</f>
        <v>158.3</v>
      </c>
      <c r="L30" s="157"/>
      <c r="M30" s="336"/>
      <c r="N30" s="337"/>
      <c r="O30" s="138"/>
      <c r="P30" s="138"/>
      <c r="Q30" s="132"/>
      <c r="R30" s="138"/>
      <c r="S30" s="266"/>
      <c r="T30" s="94"/>
      <c r="U30" s="94"/>
      <c r="V30" s="21"/>
      <c r="W30" s="21"/>
      <c r="X30" s="21"/>
      <c r="Y30" s="21"/>
    </row>
    <row r="31" spans="1:25" s="3" customFormat="1" ht="56.25">
      <c r="A31" s="475" t="s">
        <v>127</v>
      </c>
      <c r="B31" s="448" t="s">
        <v>133</v>
      </c>
      <c r="C31" s="427" t="s">
        <v>87</v>
      </c>
      <c r="D31" s="427" t="s">
        <v>32</v>
      </c>
      <c r="E31" s="427" t="s">
        <v>417</v>
      </c>
      <c r="F31" s="444" t="s">
        <v>106</v>
      </c>
      <c r="G31" s="441">
        <v>140.7</v>
      </c>
      <c r="H31" s="488">
        <v>140.7</v>
      </c>
      <c r="I31" s="470">
        <v>146.4</v>
      </c>
      <c r="J31" s="449">
        <v>152.2</v>
      </c>
      <c r="K31" s="441">
        <v>158.3</v>
      </c>
      <c r="L31" s="160"/>
      <c r="M31" s="127"/>
      <c r="N31" s="338"/>
      <c r="O31" s="128"/>
      <c r="P31" s="128"/>
      <c r="Q31" s="129"/>
      <c r="R31" s="128"/>
      <c r="S31" s="155"/>
      <c r="T31" s="89"/>
      <c r="U31" s="89"/>
      <c r="V31" s="9"/>
      <c r="W31" s="9"/>
      <c r="X31" s="9"/>
      <c r="Y31" s="9"/>
    </row>
    <row r="32" spans="1:25" s="3" customFormat="1" ht="41.25" customHeight="1">
      <c r="A32" s="474" t="s">
        <v>126</v>
      </c>
      <c r="B32" s="443" t="s">
        <v>418</v>
      </c>
      <c r="C32" s="426" t="s">
        <v>87</v>
      </c>
      <c r="D32" s="426" t="s">
        <v>32</v>
      </c>
      <c r="E32" s="426" t="s">
        <v>419</v>
      </c>
      <c r="F32" s="446"/>
      <c r="G32" s="440">
        <f>G33+G34+G35</f>
        <v>2984.2999999999997</v>
      </c>
      <c r="H32" s="489">
        <v>2984.2999999999997</v>
      </c>
      <c r="I32" s="469">
        <f>I33+I34+I35</f>
        <v>269.2</v>
      </c>
      <c r="J32" s="440">
        <f>J33+J34+J35</f>
        <v>279.6</v>
      </c>
      <c r="K32" s="440">
        <f>K33+K34+K35</f>
        <v>290.5</v>
      </c>
      <c r="L32" s="143"/>
      <c r="M32" s="336"/>
      <c r="N32" s="337"/>
      <c r="O32" s="138"/>
      <c r="P32" s="138"/>
      <c r="Q32" s="132"/>
      <c r="R32" s="138"/>
      <c r="S32" s="266"/>
      <c r="T32" s="89"/>
      <c r="U32" s="89"/>
      <c r="V32" s="9"/>
      <c r="W32" s="9"/>
      <c r="X32" s="9"/>
      <c r="Y32" s="9"/>
    </row>
    <row r="33" spans="1:25" s="3" customFormat="1" ht="56.25">
      <c r="A33" s="475" t="s">
        <v>128</v>
      </c>
      <c r="B33" s="448" t="s">
        <v>133</v>
      </c>
      <c r="C33" s="427" t="s">
        <v>87</v>
      </c>
      <c r="D33" s="427" t="s">
        <v>32</v>
      </c>
      <c r="E33" s="427" t="s">
        <v>419</v>
      </c>
      <c r="F33" s="444" t="s">
        <v>106</v>
      </c>
      <c r="G33" s="441">
        <v>2533.2</v>
      </c>
      <c r="H33" s="488">
        <v>2533.2</v>
      </c>
      <c r="I33" s="470">
        <v>0</v>
      </c>
      <c r="J33" s="441">
        <v>0</v>
      </c>
      <c r="K33" s="441">
        <v>0</v>
      </c>
      <c r="L33" s="160"/>
      <c r="M33" s="127"/>
      <c r="N33" s="338"/>
      <c r="O33" s="128"/>
      <c r="P33" s="128"/>
      <c r="Q33" s="129"/>
      <c r="R33" s="128"/>
      <c r="S33" s="155"/>
      <c r="T33" s="89"/>
      <c r="U33" s="89"/>
      <c r="V33" s="9"/>
      <c r="W33" s="9"/>
      <c r="X33" s="9"/>
      <c r="Y33" s="9"/>
    </row>
    <row r="34" spans="1:25" s="3" customFormat="1" ht="22.5">
      <c r="A34" s="475" t="s">
        <v>129</v>
      </c>
      <c r="B34" s="448" t="s">
        <v>409</v>
      </c>
      <c r="C34" s="427" t="s">
        <v>87</v>
      </c>
      <c r="D34" s="427" t="s">
        <v>32</v>
      </c>
      <c r="E34" s="427" t="s">
        <v>419</v>
      </c>
      <c r="F34" s="444" t="s">
        <v>93</v>
      </c>
      <c r="G34" s="441">
        <v>442.1</v>
      </c>
      <c r="H34" s="488">
        <v>442.1</v>
      </c>
      <c r="I34" s="470">
        <v>262.2</v>
      </c>
      <c r="J34" s="441">
        <v>272.6</v>
      </c>
      <c r="K34" s="441">
        <v>283.5</v>
      </c>
      <c r="L34" s="328"/>
      <c r="M34" s="127"/>
      <c r="N34" s="338"/>
      <c r="O34" s="128"/>
      <c r="P34" s="128"/>
      <c r="Q34" s="129"/>
      <c r="R34" s="128"/>
      <c r="S34" s="155"/>
      <c r="T34" s="89"/>
      <c r="U34" s="89"/>
      <c r="V34" s="9"/>
      <c r="W34" s="9"/>
      <c r="X34" s="9"/>
      <c r="Y34" s="9"/>
    </row>
    <row r="35" spans="1:25" s="3" customFormat="1" ht="12.75">
      <c r="A35" s="475" t="s">
        <v>130</v>
      </c>
      <c r="B35" s="448" t="s">
        <v>91</v>
      </c>
      <c r="C35" s="427" t="s">
        <v>87</v>
      </c>
      <c r="D35" s="427" t="s">
        <v>32</v>
      </c>
      <c r="E35" s="427" t="s">
        <v>419</v>
      </c>
      <c r="F35" s="444" t="s">
        <v>92</v>
      </c>
      <c r="G35" s="441">
        <v>9</v>
      </c>
      <c r="H35" s="488">
        <v>9</v>
      </c>
      <c r="I35" s="470">
        <v>7</v>
      </c>
      <c r="J35" s="441">
        <v>7</v>
      </c>
      <c r="K35" s="441">
        <v>7</v>
      </c>
      <c r="L35" s="328"/>
      <c r="M35" s="127"/>
      <c r="N35" s="338"/>
      <c r="O35" s="128"/>
      <c r="P35" s="128"/>
      <c r="Q35" s="129"/>
      <c r="R35" s="128"/>
      <c r="S35" s="155"/>
      <c r="T35" s="89"/>
      <c r="U35" s="89"/>
      <c r="V35" s="9"/>
      <c r="W35" s="9"/>
      <c r="X35" s="9"/>
      <c r="Y35" s="9"/>
    </row>
    <row r="36" spans="1:25" s="3" customFormat="1" ht="42">
      <c r="A36" s="474" t="s">
        <v>145</v>
      </c>
      <c r="B36" s="451" t="s">
        <v>420</v>
      </c>
      <c r="C36" s="426" t="s">
        <v>87</v>
      </c>
      <c r="D36" s="426" t="s">
        <v>32</v>
      </c>
      <c r="E36" s="477" t="s">
        <v>483</v>
      </c>
      <c r="F36" s="444"/>
      <c r="G36" s="440">
        <f>G37</f>
        <v>96</v>
      </c>
      <c r="H36" s="487">
        <v>96</v>
      </c>
      <c r="I36" s="469">
        <f>I37</f>
        <v>96</v>
      </c>
      <c r="J36" s="440">
        <f>J37</f>
        <v>96</v>
      </c>
      <c r="K36" s="440">
        <f>K37</f>
        <v>96</v>
      </c>
      <c r="L36" s="143"/>
      <c r="M36" s="336"/>
      <c r="N36" s="337"/>
      <c r="O36" s="132"/>
      <c r="P36" s="132"/>
      <c r="Q36" s="342"/>
      <c r="R36" s="129"/>
      <c r="S36" s="266"/>
      <c r="T36" s="89"/>
      <c r="U36" s="89"/>
      <c r="V36" s="9"/>
      <c r="W36" s="9"/>
      <c r="X36" s="9"/>
      <c r="Y36" s="9"/>
    </row>
    <row r="37" spans="1:25" s="3" customFormat="1" ht="12.75">
      <c r="A37" s="475" t="s">
        <v>146</v>
      </c>
      <c r="B37" s="448" t="s">
        <v>91</v>
      </c>
      <c r="C37" s="427" t="s">
        <v>87</v>
      </c>
      <c r="D37" s="427" t="s">
        <v>32</v>
      </c>
      <c r="E37" s="478" t="s">
        <v>483</v>
      </c>
      <c r="F37" s="444" t="s">
        <v>92</v>
      </c>
      <c r="G37" s="441">
        <v>96</v>
      </c>
      <c r="H37" s="488">
        <v>96</v>
      </c>
      <c r="I37" s="470">
        <v>96</v>
      </c>
      <c r="J37" s="441">
        <v>96</v>
      </c>
      <c r="K37" s="441">
        <v>96</v>
      </c>
      <c r="L37" s="155"/>
      <c r="M37" s="127"/>
      <c r="N37" s="153"/>
      <c r="O37" s="129"/>
      <c r="P37" s="129"/>
      <c r="Q37" s="343"/>
      <c r="R37" s="129"/>
      <c r="S37" s="155"/>
      <c r="T37" s="89"/>
      <c r="U37" s="89"/>
      <c r="V37" s="9"/>
      <c r="W37" s="9"/>
      <c r="X37" s="9"/>
      <c r="Y37" s="9"/>
    </row>
    <row r="38" spans="1:25" s="3" customFormat="1" ht="21">
      <c r="A38" s="475" t="s">
        <v>484</v>
      </c>
      <c r="B38" s="479" t="s">
        <v>131</v>
      </c>
      <c r="C38" s="426" t="s">
        <v>50</v>
      </c>
      <c r="D38" s="427"/>
      <c r="E38" s="478"/>
      <c r="F38" s="444"/>
      <c r="G38" s="440">
        <f>G39+G59+G63+G70+G88+G92+G107+G124+G138+G142</f>
        <v>53506.259999999995</v>
      </c>
      <c r="H38" s="440">
        <f>H39+H59+H63+H70+H88+H92+H107+H124+H138+H142</f>
        <v>53428.259999999995</v>
      </c>
      <c r="I38" s="440">
        <f>I39+I59+I63+I70+I88+I92+I107+I124+I138+I142</f>
        <v>40355.21</v>
      </c>
      <c r="J38" s="440">
        <f>J39+J59+J63+J70+J88+J92+J107+J124+J138+J142</f>
        <v>41932.600000000006</v>
      </c>
      <c r="K38" s="440">
        <f>K39+K59+K63+K70+K88+K92+K107+K124+K138+K142</f>
        <v>41571.80000000001</v>
      </c>
      <c r="L38" s="143"/>
      <c r="M38" s="333"/>
      <c r="N38" s="344"/>
      <c r="O38" s="138"/>
      <c r="P38" s="128"/>
      <c r="Q38" s="129"/>
      <c r="R38" s="128"/>
      <c r="S38" s="335"/>
      <c r="T38" s="89"/>
      <c r="U38" s="89"/>
      <c r="V38" s="9"/>
      <c r="W38" s="9"/>
      <c r="X38" s="9"/>
      <c r="Y38" s="9"/>
    </row>
    <row r="39" spans="1:25" s="3" customFormat="1" ht="12.75">
      <c r="A39" s="474" t="s">
        <v>215</v>
      </c>
      <c r="B39" s="443" t="s">
        <v>41</v>
      </c>
      <c r="C39" s="427"/>
      <c r="D39" s="426" t="s">
        <v>22</v>
      </c>
      <c r="E39" s="427"/>
      <c r="F39" s="444"/>
      <c r="G39" s="440">
        <f>G40+G49+G52</f>
        <v>16916.6</v>
      </c>
      <c r="H39" s="440">
        <f>H40+H49+H52</f>
        <v>16838.699999999997</v>
      </c>
      <c r="I39" s="440">
        <f>I40+I49+I52</f>
        <v>11211.61</v>
      </c>
      <c r="J39" s="440">
        <f>J40+J49+J52</f>
        <v>11661.699999999999</v>
      </c>
      <c r="K39" s="440">
        <f>K40+K49+K52</f>
        <v>12129.000000000002</v>
      </c>
      <c r="L39" s="143"/>
      <c r="M39" s="336"/>
      <c r="N39" s="337"/>
      <c r="O39" s="128"/>
      <c r="P39" s="138"/>
      <c r="Q39" s="129"/>
      <c r="R39" s="128"/>
      <c r="S39" s="266"/>
      <c r="T39" s="89"/>
      <c r="U39" s="89"/>
      <c r="V39" s="9"/>
      <c r="W39" s="9"/>
      <c r="X39" s="9"/>
      <c r="Y39" s="9"/>
    </row>
    <row r="40" spans="1:25" s="3" customFormat="1" ht="46.5" customHeight="1">
      <c r="A40" s="474" t="s">
        <v>132</v>
      </c>
      <c r="B40" s="443" t="s">
        <v>421</v>
      </c>
      <c r="C40" s="426"/>
      <c r="D40" s="426" t="s">
        <v>42</v>
      </c>
      <c r="E40" s="426"/>
      <c r="F40" s="446"/>
      <c r="G40" s="442">
        <f>G41+G46</f>
        <v>16820.8</v>
      </c>
      <c r="H40" s="442">
        <f>H41+H46</f>
        <v>16820.699999999997</v>
      </c>
      <c r="I40" s="442">
        <f>I41+I46</f>
        <v>11194.51</v>
      </c>
      <c r="J40" s="442">
        <f>J41+J46</f>
        <v>11644.3</v>
      </c>
      <c r="K40" s="442">
        <f>K41+K46</f>
        <v>12111.300000000001</v>
      </c>
      <c r="L40" s="143"/>
      <c r="M40" s="336"/>
      <c r="N40" s="337"/>
      <c r="O40" s="138"/>
      <c r="P40" s="138"/>
      <c r="Q40" s="132"/>
      <c r="R40" s="138"/>
      <c r="S40" s="335"/>
      <c r="T40" s="89"/>
      <c r="U40" s="89"/>
      <c r="V40" s="9"/>
      <c r="W40" s="9"/>
      <c r="X40" s="9"/>
      <c r="Y40" s="9"/>
    </row>
    <row r="41" spans="1:25" s="3" customFormat="1" ht="31.5">
      <c r="A41" s="474" t="s">
        <v>11</v>
      </c>
      <c r="B41" s="443" t="s">
        <v>422</v>
      </c>
      <c r="C41" s="426" t="s">
        <v>50</v>
      </c>
      <c r="D41" s="426" t="s">
        <v>42</v>
      </c>
      <c r="E41" s="426" t="s">
        <v>423</v>
      </c>
      <c r="F41" s="446"/>
      <c r="G41" s="440">
        <f>G42+G43+G45+G44</f>
        <v>15075.3</v>
      </c>
      <c r="H41" s="440">
        <f>H42+H43+H45+H44</f>
        <v>15075.199999999999</v>
      </c>
      <c r="I41" s="440">
        <f>I42+I43+I45+I44</f>
        <v>9262.5</v>
      </c>
      <c r="J41" s="440">
        <f>J42+J43+J45+J44</f>
        <v>9632.5</v>
      </c>
      <c r="K41" s="440">
        <f>K42+K43+K45+K44</f>
        <v>10017.300000000001</v>
      </c>
      <c r="L41" s="143"/>
      <c r="M41" s="336"/>
      <c r="N41" s="337"/>
      <c r="O41" s="138"/>
      <c r="P41" s="138"/>
      <c r="Q41" s="132"/>
      <c r="R41" s="138"/>
      <c r="S41" s="266"/>
      <c r="T41" s="89"/>
      <c r="U41" s="89"/>
      <c r="V41" s="9"/>
      <c r="W41" s="9"/>
      <c r="X41" s="9"/>
      <c r="Y41" s="9"/>
    </row>
    <row r="42" spans="1:25" s="3" customFormat="1" ht="61.5" customHeight="1">
      <c r="A42" s="475" t="s">
        <v>485</v>
      </c>
      <c r="B42" s="448" t="s">
        <v>133</v>
      </c>
      <c r="C42" s="427" t="s">
        <v>50</v>
      </c>
      <c r="D42" s="427" t="s">
        <v>42</v>
      </c>
      <c r="E42" s="427" t="s">
        <v>423</v>
      </c>
      <c r="F42" s="444" t="s">
        <v>106</v>
      </c>
      <c r="G42" s="441">
        <v>12155.3</v>
      </c>
      <c r="H42" s="488">
        <v>12155.3</v>
      </c>
      <c r="I42" s="470">
        <v>7687.9</v>
      </c>
      <c r="J42" s="441">
        <v>7995.4</v>
      </c>
      <c r="K42" s="441">
        <v>8315.2</v>
      </c>
      <c r="L42" s="160"/>
      <c r="M42" s="127"/>
      <c r="N42" s="338"/>
      <c r="O42" s="128"/>
      <c r="P42" s="128"/>
      <c r="Q42" s="129"/>
      <c r="R42" s="128"/>
      <c r="S42" s="155"/>
      <c r="T42" s="89"/>
      <c r="U42" s="89"/>
      <c r="V42" s="9"/>
      <c r="W42" s="9"/>
      <c r="X42" s="9"/>
      <c r="Y42" s="9"/>
    </row>
    <row r="43" spans="1:25" ht="22.5">
      <c r="A43" s="475" t="s">
        <v>486</v>
      </c>
      <c r="B43" s="448" t="s">
        <v>409</v>
      </c>
      <c r="C43" s="427" t="s">
        <v>50</v>
      </c>
      <c r="D43" s="427" t="s">
        <v>42</v>
      </c>
      <c r="E43" s="427" t="s">
        <v>423</v>
      </c>
      <c r="F43" s="444" t="s">
        <v>93</v>
      </c>
      <c r="G43" s="441">
        <v>2814.1</v>
      </c>
      <c r="H43" s="488">
        <v>2814.1</v>
      </c>
      <c r="I43" s="470">
        <v>1563.6</v>
      </c>
      <c r="J43" s="441">
        <v>1626.1</v>
      </c>
      <c r="K43" s="441">
        <v>1691.1</v>
      </c>
      <c r="L43" s="143"/>
      <c r="M43" s="336"/>
      <c r="N43" s="337"/>
      <c r="O43" s="138"/>
      <c r="P43" s="138"/>
      <c r="Q43" s="132"/>
      <c r="R43" s="138"/>
      <c r="S43" s="266"/>
      <c r="T43" s="59"/>
      <c r="U43" s="59"/>
      <c r="V43" s="4"/>
      <c r="W43" s="4"/>
      <c r="X43" s="4"/>
      <c r="Y43" s="4"/>
    </row>
    <row r="44" spans="1:25" ht="12.75">
      <c r="A44" s="475" t="s">
        <v>487</v>
      </c>
      <c r="B44" s="448" t="s">
        <v>411</v>
      </c>
      <c r="C44" s="427" t="s">
        <v>50</v>
      </c>
      <c r="D44" s="427" t="s">
        <v>42</v>
      </c>
      <c r="E44" s="427" t="s">
        <v>423</v>
      </c>
      <c r="F44" s="444" t="s">
        <v>86</v>
      </c>
      <c r="G44" s="441">
        <v>85.9</v>
      </c>
      <c r="H44" s="488">
        <v>85.8</v>
      </c>
      <c r="I44" s="470">
        <v>0</v>
      </c>
      <c r="J44" s="441">
        <v>0</v>
      </c>
      <c r="K44" s="441">
        <v>0</v>
      </c>
      <c r="L44" s="143"/>
      <c r="M44" s="336"/>
      <c r="N44" s="337"/>
      <c r="O44" s="138"/>
      <c r="P44" s="138"/>
      <c r="Q44" s="132"/>
      <c r="R44" s="138"/>
      <c r="S44" s="266"/>
      <c r="T44" s="59"/>
      <c r="U44" s="59"/>
      <c r="V44" s="4"/>
      <c r="W44" s="4"/>
      <c r="X44" s="4"/>
      <c r="Y44" s="4"/>
    </row>
    <row r="45" spans="1:25" ht="12.75">
      <c r="A45" s="475" t="s">
        <v>488</v>
      </c>
      <c r="B45" s="448" t="s">
        <v>91</v>
      </c>
      <c r="C45" s="427" t="s">
        <v>50</v>
      </c>
      <c r="D45" s="427" t="s">
        <v>42</v>
      </c>
      <c r="E45" s="427" t="s">
        <v>423</v>
      </c>
      <c r="F45" s="444" t="s">
        <v>92</v>
      </c>
      <c r="G45" s="441">
        <v>20</v>
      </c>
      <c r="H45" s="488">
        <v>20</v>
      </c>
      <c r="I45" s="488">
        <v>11</v>
      </c>
      <c r="J45" s="488">
        <v>11</v>
      </c>
      <c r="K45" s="488">
        <v>11</v>
      </c>
      <c r="L45" s="160"/>
      <c r="M45" s="127"/>
      <c r="N45" s="338"/>
      <c r="O45" s="128"/>
      <c r="P45" s="128"/>
      <c r="Q45" s="129"/>
      <c r="R45" s="128"/>
      <c r="S45" s="155"/>
      <c r="T45" s="59"/>
      <c r="U45" s="59"/>
      <c r="V45" s="4"/>
      <c r="W45" s="4"/>
      <c r="X45" s="4"/>
      <c r="Y45" s="4"/>
    </row>
    <row r="46" spans="1:25" ht="52.5">
      <c r="A46" s="474" t="s">
        <v>489</v>
      </c>
      <c r="B46" s="443" t="s">
        <v>99</v>
      </c>
      <c r="C46" s="426" t="s">
        <v>50</v>
      </c>
      <c r="D46" s="426" t="s">
        <v>42</v>
      </c>
      <c r="E46" s="426" t="s">
        <v>424</v>
      </c>
      <c r="F46" s="452"/>
      <c r="G46" s="442">
        <f>G47+G48</f>
        <v>1745.5</v>
      </c>
      <c r="H46" s="442">
        <f>H47+H48</f>
        <v>1745.5</v>
      </c>
      <c r="I46" s="442">
        <f>I47+I48</f>
        <v>1932.01</v>
      </c>
      <c r="J46" s="442">
        <f>J47+J48</f>
        <v>2011.8</v>
      </c>
      <c r="K46" s="442">
        <f>K47+K48</f>
        <v>2094</v>
      </c>
      <c r="L46" s="329"/>
      <c r="M46" s="127"/>
      <c r="N46" s="338"/>
      <c r="O46" s="128"/>
      <c r="P46" s="128"/>
      <c r="Q46" s="129"/>
      <c r="R46" s="128"/>
      <c r="S46" s="155"/>
      <c r="T46" s="59"/>
      <c r="U46" s="59"/>
      <c r="V46" s="4"/>
      <c r="W46" s="4"/>
      <c r="X46" s="4"/>
      <c r="Y46" s="4"/>
    </row>
    <row r="47" spans="1:25" ht="56.25">
      <c r="A47" s="475" t="s">
        <v>490</v>
      </c>
      <c r="B47" s="448" t="s">
        <v>133</v>
      </c>
      <c r="C47" s="427" t="s">
        <v>50</v>
      </c>
      <c r="D47" s="427" t="s">
        <v>42</v>
      </c>
      <c r="E47" s="427" t="s">
        <v>424</v>
      </c>
      <c r="F47" s="453">
        <v>100</v>
      </c>
      <c r="G47" s="441">
        <v>1604.1</v>
      </c>
      <c r="H47" s="488">
        <v>1604.1</v>
      </c>
      <c r="I47" s="471">
        <v>1785.01</v>
      </c>
      <c r="J47" s="441">
        <v>1858.8</v>
      </c>
      <c r="K47" s="441">
        <v>1934.9</v>
      </c>
      <c r="L47" s="329"/>
      <c r="M47" s="127"/>
      <c r="N47" s="338"/>
      <c r="O47" s="128"/>
      <c r="P47" s="128"/>
      <c r="Q47" s="129"/>
      <c r="R47" s="128"/>
      <c r="S47" s="155"/>
      <c r="T47" s="59"/>
      <c r="U47" s="59"/>
      <c r="V47" s="4"/>
      <c r="W47" s="4"/>
      <c r="X47" s="4"/>
      <c r="Y47" s="4"/>
    </row>
    <row r="48" spans="1:25" ht="22.5">
      <c r="A48" s="475" t="s">
        <v>491</v>
      </c>
      <c r="B48" s="448" t="s">
        <v>409</v>
      </c>
      <c r="C48" s="427" t="s">
        <v>50</v>
      </c>
      <c r="D48" s="427" t="s">
        <v>42</v>
      </c>
      <c r="E48" s="427" t="s">
        <v>424</v>
      </c>
      <c r="F48" s="453">
        <v>200</v>
      </c>
      <c r="G48" s="454">
        <v>141.4</v>
      </c>
      <c r="H48" s="488">
        <v>141.4</v>
      </c>
      <c r="I48" s="488">
        <v>147</v>
      </c>
      <c r="J48" s="488">
        <v>153</v>
      </c>
      <c r="K48" s="488">
        <v>159.1</v>
      </c>
      <c r="L48" s="143"/>
      <c r="M48" s="336"/>
      <c r="N48" s="337"/>
      <c r="O48" s="138"/>
      <c r="P48" s="138"/>
      <c r="Q48" s="132"/>
      <c r="R48" s="128"/>
      <c r="S48" s="266"/>
      <c r="T48" s="59"/>
      <c r="U48" s="59"/>
      <c r="V48" s="4"/>
      <c r="W48" s="4"/>
      <c r="X48" s="4"/>
      <c r="Y48" s="4"/>
    </row>
    <row r="49" spans="1:25" ht="12.75">
      <c r="A49" s="474" t="s">
        <v>492</v>
      </c>
      <c r="B49" s="443" t="s">
        <v>90</v>
      </c>
      <c r="C49" s="426"/>
      <c r="D49" s="426" t="s">
        <v>89</v>
      </c>
      <c r="E49" s="426"/>
      <c r="F49" s="446"/>
      <c r="G49" s="440">
        <f aca="true" t="shared" si="1" ref="G49:K50">G50</f>
        <v>70</v>
      </c>
      <c r="H49" s="440">
        <f t="shared" si="1"/>
        <v>0</v>
      </c>
      <c r="I49" s="440">
        <f t="shared" si="1"/>
        <v>7</v>
      </c>
      <c r="J49" s="440">
        <f t="shared" si="1"/>
        <v>7</v>
      </c>
      <c r="K49" s="440">
        <f t="shared" si="1"/>
        <v>7</v>
      </c>
      <c r="L49" s="160"/>
      <c r="M49" s="127"/>
      <c r="N49" s="338"/>
      <c r="O49" s="128"/>
      <c r="P49" s="128"/>
      <c r="Q49" s="129"/>
      <c r="R49" s="128"/>
      <c r="S49" s="155"/>
      <c r="T49" s="59"/>
      <c r="U49" s="59"/>
      <c r="V49" s="4"/>
      <c r="W49" s="4"/>
      <c r="X49" s="4"/>
      <c r="Y49" s="4"/>
    </row>
    <row r="50" spans="1:25" ht="31.5">
      <c r="A50" s="474" t="s">
        <v>493</v>
      </c>
      <c r="B50" s="443" t="s">
        <v>425</v>
      </c>
      <c r="C50" s="426" t="s">
        <v>50</v>
      </c>
      <c r="D50" s="426" t="s">
        <v>89</v>
      </c>
      <c r="E50" s="426" t="s">
        <v>426</v>
      </c>
      <c r="F50" s="444"/>
      <c r="G50" s="440">
        <f t="shared" si="1"/>
        <v>70</v>
      </c>
      <c r="H50" s="440">
        <f t="shared" si="1"/>
        <v>0</v>
      </c>
      <c r="I50" s="440">
        <f t="shared" si="1"/>
        <v>7</v>
      </c>
      <c r="J50" s="440">
        <f t="shared" si="1"/>
        <v>7</v>
      </c>
      <c r="K50" s="440">
        <f t="shared" si="1"/>
        <v>7</v>
      </c>
      <c r="L50" s="143"/>
      <c r="M50" s="336"/>
      <c r="N50" s="337"/>
      <c r="O50" s="138"/>
      <c r="P50" s="138"/>
      <c r="Q50" s="132"/>
      <c r="R50" s="141"/>
      <c r="S50" s="335"/>
      <c r="T50" s="59"/>
      <c r="U50" s="59"/>
      <c r="V50" s="4"/>
      <c r="W50" s="4"/>
      <c r="X50" s="4"/>
      <c r="Y50" s="4"/>
    </row>
    <row r="51" spans="1:25" ht="12.75">
      <c r="A51" s="475" t="s">
        <v>494</v>
      </c>
      <c r="B51" s="448" t="s">
        <v>91</v>
      </c>
      <c r="C51" s="454">
        <v>978</v>
      </c>
      <c r="D51" s="427" t="s">
        <v>89</v>
      </c>
      <c r="E51" s="427" t="s">
        <v>426</v>
      </c>
      <c r="F51" s="444" t="s">
        <v>92</v>
      </c>
      <c r="G51" s="441">
        <v>70</v>
      </c>
      <c r="H51" s="441">
        <v>0</v>
      </c>
      <c r="I51" s="441">
        <v>7</v>
      </c>
      <c r="J51" s="441">
        <v>7</v>
      </c>
      <c r="K51" s="441">
        <v>7</v>
      </c>
      <c r="L51" s="160"/>
      <c r="M51" s="127"/>
      <c r="N51" s="338"/>
      <c r="O51" s="128"/>
      <c r="P51" s="128"/>
      <c r="Q51" s="129"/>
      <c r="R51" s="142"/>
      <c r="S51" s="155"/>
      <c r="T51" s="59"/>
      <c r="U51" s="59"/>
      <c r="V51" s="4"/>
      <c r="W51" s="4"/>
      <c r="X51" s="4"/>
      <c r="Y51" s="4"/>
    </row>
    <row r="52" spans="1:25" ht="21">
      <c r="A52" s="480" t="s">
        <v>495</v>
      </c>
      <c r="B52" s="443" t="s">
        <v>44</v>
      </c>
      <c r="C52" s="426"/>
      <c r="D52" s="426" t="s">
        <v>60</v>
      </c>
      <c r="E52" s="426"/>
      <c r="F52" s="444"/>
      <c r="G52" s="442">
        <f>G53+G55+G57</f>
        <v>25.8</v>
      </c>
      <c r="H52" s="442">
        <f>H53+H55+H57</f>
        <v>18</v>
      </c>
      <c r="I52" s="442">
        <f>I53+I55+I57</f>
        <v>10.1</v>
      </c>
      <c r="J52" s="442">
        <f>J53+J55+J57</f>
        <v>10.4</v>
      </c>
      <c r="K52" s="442">
        <f>K53+K55+K57</f>
        <v>10.7</v>
      </c>
      <c r="L52" s="160"/>
      <c r="M52" s="127"/>
      <c r="N52" s="338"/>
      <c r="O52" s="128"/>
      <c r="P52" s="128"/>
      <c r="Q52" s="129"/>
      <c r="R52" s="142"/>
      <c r="S52" s="156"/>
      <c r="T52" s="59"/>
      <c r="U52" s="59"/>
      <c r="V52" s="4"/>
      <c r="W52" s="4"/>
      <c r="X52" s="4"/>
      <c r="Y52" s="4"/>
    </row>
    <row r="53" spans="1:25" ht="52.5">
      <c r="A53" s="480" t="s">
        <v>496</v>
      </c>
      <c r="B53" s="443" t="s">
        <v>287</v>
      </c>
      <c r="C53" s="426" t="s">
        <v>50</v>
      </c>
      <c r="D53" s="426" t="s">
        <v>60</v>
      </c>
      <c r="E53" s="426" t="s">
        <v>477</v>
      </c>
      <c r="F53" s="444"/>
      <c r="G53" s="440">
        <f>G54</f>
        <v>7.8</v>
      </c>
      <c r="H53" s="440">
        <f>H54</f>
        <v>0</v>
      </c>
      <c r="I53" s="440">
        <f>I54</f>
        <v>8.1</v>
      </c>
      <c r="J53" s="440">
        <f>J54</f>
        <v>8.4</v>
      </c>
      <c r="K53" s="440">
        <f>K54</f>
        <v>8.7</v>
      </c>
      <c r="L53" s="143"/>
      <c r="M53" s="336"/>
      <c r="N53" s="337"/>
      <c r="O53" s="138"/>
      <c r="P53" s="138"/>
      <c r="Q53" s="132"/>
      <c r="R53" s="138"/>
      <c r="S53" s="266"/>
      <c r="T53" s="59"/>
      <c r="U53" s="59"/>
      <c r="V53" s="4"/>
      <c r="W53" s="4"/>
      <c r="X53" s="4"/>
      <c r="Y53" s="4"/>
    </row>
    <row r="54" spans="1:25" s="1" customFormat="1" ht="22.5">
      <c r="A54" s="481" t="s">
        <v>497</v>
      </c>
      <c r="B54" s="448" t="s">
        <v>409</v>
      </c>
      <c r="C54" s="427" t="s">
        <v>50</v>
      </c>
      <c r="D54" s="427" t="s">
        <v>60</v>
      </c>
      <c r="E54" s="427" t="s">
        <v>477</v>
      </c>
      <c r="F54" s="444" t="s">
        <v>93</v>
      </c>
      <c r="G54" s="441">
        <v>7.8</v>
      </c>
      <c r="H54" s="488">
        <v>0</v>
      </c>
      <c r="I54" s="470">
        <v>8.1</v>
      </c>
      <c r="J54" s="449">
        <v>8.4</v>
      </c>
      <c r="K54" s="449">
        <v>8.7</v>
      </c>
      <c r="L54" s="143"/>
      <c r="M54" s="336"/>
      <c r="N54" s="337"/>
      <c r="O54" s="138"/>
      <c r="P54" s="138"/>
      <c r="Q54" s="132"/>
      <c r="R54" s="128"/>
      <c r="S54" s="266"/>
      <c r="T54" s="94"/>
      <c r="U54" s="94"/>
      <c r="V54" s="21"/>
      <c r="W54" s="21"/>
      <c r="X54" s="21"/>
      <c r="Y54" s="21"/>
    </row>
    <row r="55" spans="1:25" ht="31.5">
      <c r="A55" s="480" t="s">
        <v>498</v>
      </c>
      <c r="B55" s="443" t="s">
        <v>427</v>
      </c>
      <c r="C55" s="426" t="s">
        <v>50</v>
      </c>
      <c r="D55" s="426" t="s">
        <v>60</v>
      </c>
      <c r="E55" s="426" t="s">
        <v>428</v>
      </c>
      <c r="F55" s="446"/>
      <c r="G55" s="440">
        <f>G56</f>
        <v>6</v>
      </c>
      <c r="H55" s="440">
        <f>H56</f>
        <v>6</v>
      </c>
      <c r="I55" s="440">
        <f>I56</f>
        <v>1</v>
      </c>
      <c r="J55" s="440">
        <f>J56</f>
        <v>1</v>
      </c>
      <c r="K55" s="440">
        <f>K56</f>
        <v>1</v>
      </c>
      <c r="L55" s="160"/>
      <c r="M55" s="127"/>
      <c r="N55" s="338"/>
      <c r="O55" s="119"/>
      <c r="P55" s="128"/>
      <c r="Q55" s="129"/>
      <c r="R55" s="128"/>
      <c r="S55" s="155"/>
      <c r="T55" s="59"/>
      <c r="U55" s="59"/>
      <c r="V55" s="4"/>
      <c r="W55" s="4"/>
      <c r="X55" s="4"/>
      <c r="Y55" s="4"/>
    </row>
    <row r="56" spans="1:25" ht="22.5">
      <c r="A56" s="481" t="s">
        <v>499</v>
      </c>
      <c r="B56" s="448" t="s">
        <v>409</v>
      </c>
      <c r="C56" s="427" t="s">
        <v>50</v>
      </c>
      <c r="D56" s="427" t="s">
        <v>60</v>
      </c>
      <c r="E56" s="427" t="s">
        <v>428</v>
      </c>
      <c r="F56" s="444" t="s">
        <v>93</v>
      </c>
      <c r="G56" s="441">
        <v>6</v>
      </c>
      <c r="H56" s="488">
        <v>6</v>
      </c>
      <c r="I56" s="488">
        <v>1</v>
      </c>
      <c r="J56" s="488">
        <v>1</v>
      </c>
      <c r="K56" s="488">
        <v>1</v>
      </c>
      <c r="L56" s="143"/>
      <c r="M56" s="132"/>
      <c r="N56" s="337"/>
      <c r="O56" s="138"/>
      <c r="P56" s="138"/>
      <c r="Q56" s="132"/>
      <c r="R56" s="128"/>
      <c r="S56" s="335"/>
      <c r="T56" s="59"/>
      <c r="U56" s="59"/>
      <c r="V56" s="4"/>
      <c r="W56" s="4"/>
      <c r="X56" s="4"/>
      <c r="Y56" s="4"/>
    </row>
    <row r="57" spans="1:25" ht="84">
      <c r="A57" s="480" t="s">
        <v>500</v>
      </c>
      <c r="B57" s="443" t="s">
        <v>429</v>
      </c>
      <c r="C57" s="426" t="s">
        <v>50</v>
      </c>
      <c r="D57" s="426" t="s">
        <v>60</v>
      </c>
      <c r="E57" s="426" t="s">
        <v>430</v>
      </c>
      <c r="F57" s="446"/>
      <c r="G57" s="440">
        <f>G58</f>
        <v>12</v>
      </c>
      <c r="H57" s="440">
        <f>H58</f>
        <v>12</v>
      </c>
      <c r="I57" s="440">
        <f>I58</f>
        <v>1</v>
      </c>
      <c r="J57" s="440">
        <f>J58</f>
        <v>1</v>
      </c>
      <c r="K57" s="440">
        <f>K58</f>
        <v>1</v>
      </c>
      <c r="L57" s="144"/>
      <c r="M57" s="137">
        <f>H57</f>
        <v>12</v>
      </c>
      <c r="N57" s="337"/>
      <c r="O57" s="138"/>
      <c r="P57" s="138"/>
      <c r="Q57" s="132"/>
      <c r="R57" s="138"/>
      <c r="S57" s="266"/>
      <c r="T57" s="59"/>
      <c r="U57" s="59"/>
      <c r="V57" s="59"/>
      <c r="W57" s="4"/>
      <c r="X57" s="4"/>
      <c r="Y57" s="4"/>
    </row>
    <row r="58" spans="1:25" ht="22.5">
      <c r="A58" s="481" t="s">
        <v>501</v>
      </c>
      <c r="B58" s="448" t="s">
        <v>409</v>
      </c>
      <c r="C58" s="427" t="s">
        <v>50</v>
      </c>
      <c r="D58" s="427" t="s">
        <v>60</v>
      </c>
      <c r="E58" s="427" t="s">
        <v>430</v>
      </c>
      <c r="F58" s="444" t="s">
        <v>93</v>
      </c>
      <c r="G58" s="441">
        <v>12</v>
      </c>
      <c r="H58" s="488">
        <v>12</v>
      </c>
      <c r="I58" s="488">
        <v>1</v>
      </c>
      <c r="J58" s="488">
        <v>1</v>
      </c>
      <c r="K58" s="488">
        <v>1</v>
      </c>
      <c r="L58" s="145"/>
      <c r="M58" s="154"/>
      <c r="N58" s="338"/>
      <c r="O58" s="128"/>
      <c r="P58" s="128"/>
      <c r="Q58" s="129"/>
      <c r="R58" s="128"/>
      <c r="S58" s="155"/>
      <c r="T58" s="59"/>
      <c r="U58" s="59"/>
      <c r="V58" s="4"/>
      <c r="W58" s="4"/>
      <c r="X58" s="4"/>
      <c r="Y58" s="4"/>
    </row>
    <row r="59" spans="1:25" ht="21">
      <c r="A59" s="480" t="s">
        <v>502</v>
      </c>
      <c r="B59" s="443" t="s">
        <v>37</v>
      </c>
      <c r="C59" s="426"/>
      <c r="D59" s="426" t="s">
        <v>36</v>
      </c>
      <c r="E59" s="427"/>
      <c r="F59" s="427"/>
      <c r="G59" s="442">
        <f aca="true" t="shared" si="2" ref="G59:K61">G60</f>
        <v>7.8</v>
      </c>
      <c r="H59" s="489">
        <v>7.8</v>
      </c>
      <c r="I59" s="469">
        <f aca="true" t="shared" si="3" ref="I59:K60">I60</f>
        <v>1</v>
      </c>
      <c r="J59" s="447">
        <f t="shared" si="3"/>
        <v>1</v>
      </c>
      <c r="K59" s="447">
        <f t="shared" si="3"/>
        <v>1</v>
      </c>
      <c r="L59" s="145"/>
      <c r="M59" s="137">
        <f>H59</f>
        <v>7.8</v>
      </c>
      <c r="N59" s="337"/>
      <c r="O59" s="138"/>
      <c r="P59" s="138"/>
      <c r="Q59" s="132"/>
      <c r="R59" s="138"/>
      <c r="S59" s="266"/>
      <c r="T59" s="59"/>
      <c r="U59" s="59"/>
      <c r="V59" s="4"/>
      <c r="W59" s="4"/>
      <c r="X59" s="4"/>
      <c r="Y59" s="4"/>
    </row>
    <row r="60" spans="1:25" ht="31.5">
      <c r="A60" s="480" t="s">
        <v>503</v>
      </c>
      <c r="B60" s="443" t="s">
        <v>481</v>
      </c>
      <c r="C60" s="426" t="s">
        <v>50</v>
      </c>
      <c r="D60" s="426" t="s">
        <v>480</v>
      </c>
      <c r="E60" s="426"/>
      <c r="F60" s="456"/>
      <c r="G60" s="440">
        <f t="shared" si="2"/>
        <v>7.8</v>
      </c>
      <c r="H60" s="489">
        <v>7.8</v>
      </c>
      <c r="I60" s="469">
        <f t="shared" si="3"/>
        <v>1</v>
      </c>
      <c r="J60" s="447">
        <f t="shared" si="3"/>
        <v>1</v>
      </c>
      <c r="K60" s="447">
        <f t="shared" si="3"/>
        <v>1</v>
      </c>
      <c r="L60" s="145"/>
      <c r="M60" s="154"/>
      <c r="N60" s="338"/>
      <c r="O60" s="128"/>
      <c r="P60" s="128"/>
      <c r="Q60" s="129"/>
      <c r="R60" s="128"/>
      <c r="S60" s="155"/>
      <c r="T60" s="59"/>
      <c r="U60" s="59"/>
      <c r="V60" s="4"/>
      <c r="W60" s="4"/>
      <c r="X60" s="4"/>
      <c r="Y60" s="4"/>
    </row>
    <row r="61" spans="1:25" ht="73.5">
      <c r="A61" s="480" t="s">
        <v>504</v>
      </c>
      <c r="B61" s="457" t="s">
        <v>431</v>
      </c>
      <c r="C61" s="426" t="s">
        <v>50</v>
      </c>
      <c r="D61" s="426" t="s">
        <v>480</v>
      </c>
      <c r="E61" s="426" t="s">
        <v>432</v>
      </c>
      <c r="F61" s="456"/>
      <c r="G61" s="440">
        <f t="shared" si="2"/>
        <v>7.8</v>
      </c>
      <c r="H61" s="440">
        <f t="shared" si="2"/>
        <v>7.8</v>
      </c>
      <c r="I61" s="440">
        <f t="shared" si="2"/>
        <v>1</v>
      </c>
      <c r="J61" s="440">
        <f t="shared" si="2"/>
        <v>1</v>
      </c>
      <c r="K61" s="440">
        <f t="shared" si="2"/>
        <v>1</v>
      </c>
      <c r="L61" s="143"/>
      <c r="M61" s="137"/>
      <c r="N61" s="337"/>
      <c r="O61" s="138"/>
      <c r="P61" s="138"/>
      <c r="Q61" s="129"/>
      <c r="R61" s="128"/>
      <c r="S61" s="335"/>
      <c r="T61" s="59"/>
      <c r="U61" s="59"/>
      <c r="V61" s="4"/>
      <c r="W61" s="4"/>
      <c r="X61" s="4"/>
      <c r="Y61" s="4"/>
    </row>
    <row r="62" spans="1:25" ht="22.5">
      <c r="A62" s="481" t="s">
        <v>505</v>
      </c>
      <c r="B62" s="448" t="s">
        <v>409</v>
      </c>
      <c r="C62" s="427" t="s">
        <v>50</v>
      </c>
      <c r="D62" s="427" t="s">
        <v>480</v>
      </c>
      <c r="E62" s="427" t="s">
        <v>432</v>
      </c>
      <c r="F62" s="444" t="s">
        <v>93</v>
      </c>
      <c r="G62" s="441">
        <v>7.8</v>
      </c>
      <c r="H62" s="488">
        <v>7.8</v>
      </c>
      <c r="I62" s="488">
        <v>1</v>
      </c>
      <c r="J62" s="488">
        <v>1</v>
      </c>
      <c r="K62" s="488">
        <v>1</v>
      </c>
      <c r="L62" s="7"/>
      <c r="M62" s="137"/>
      <c r="N62" s="337"/>
      <c r="O62" s="138"/>
      <c r="P62" s="138"/>
      <c r="Q62" s="132"/>
      <c r="R62" s="140"/>
      <c r="S62" s="266"/>
      <c r="T62" s="59"/>
      <c r="U62" s="59"/>
      <c r="V62" s="4"/>
      <c r="W62" s="4"/>
      <c r="X62" s="4"/>
      <c r="Y62" s="4"/>
    </row>
    <row r="63" spans="1:25" ht="12.75">
      <c r="A63" s="480" t="s">
        <v>506</v>
      </c>
      <c r="B63" s="443" t="s">
        <v>70</v>
      </c>
      <c r="C63" s="427"/>
      <c r="D63" s="426" t="s">
        <v>71</v>
      </c>
      <c r="E63" s="427"/>
      <c r="F63" s="444"/>
      <c r="G63" s="442">
        <f>G64+G67</f>
        <v>524.1</v>
      </c>
      <c r="H63" s="442">
        <f>H64+H67</f>
        <v>524</v>
      </c>
      <c r="I63" s="442">
        <f>I64+I67</f>
        <v>204.3</v>
      </c>
      <c r="J63" s="442">
        <f>J64+J67</f>
        <v>212.2</v>
      </c>
      <c r="K63" s="442">
        <f>K64+K67</f>
        <v>220.5</v>
      </c>
      <c r="L63" s="143"/>
      <c r="M63" s="137">
        <f>H63</f>
        <v>524</v>
      </c>
      <c r="N63" s="345"/>
      <c r="O63" s="138"/>
      <c r="P63" s="138"/>
      <c r="Q63" s="132"/>
      <c r="R63" s="140"/>
      <c r="S63" s="266"/>
      <c r="T63" s="59"/>
      <c r="U63" s="59"/>
      <c r="V63" s="4"/>
      <c r="W63" s="4"/>
      <c r="X63" s="4"/>
      <c r="Y63" s="4"/>
    </row>
    <row r="64" spans="1:25" ht="12.75">
      <c r="A64" s="480" t="s">
        <v>507</v>
      </c>
      <c r="B64" s="443" t="s">
        <v>75</v>
      </c>
      <c r="C64" s="426"/>
      <c r="D64" s="426" t="s">
        <v>72</v>
      </c>
      <c r="E64" s="427"/>
      <c r="F64" s="444"/>
      <c r="G64" s="442">
        <f>G65</f>
        <v>511.9</v>
      </c>
      <c r="H64" s="442">
        <f aca="true" t="shared" si="4" ref="H64:K65">H65</f>
        <v>511.9</v>
      </c>
      <c r="I64" s="442">
        <f t="shared" si="4"/>
        <v>199.3</v>
      </c>
      <c r="J64" s="442">
        <f t="shared" si="4"/>
        <v>207.2</v>
      </c>
      <c r="K64" s="442">
        <f t="shared" si="4"/>
        <v>215.5</v>
      </c>
      <c r="L64" s="11"/>
      <c r="M64" s="154"/>
      <c r="N64" s="338"/>
      <c r="O64" s="128"/>
      <c r="P64" s="128"/>
      <c r="Q64" s="129"/>
      <c r="R64" s="128"/>
      <c r="S64" s="155"/>
      <c r="T64" s="59"/>
      <c r="U64" s="59"/>
      <c r="V64" s="4"/>
      <c r="W64" s="4"/>
      <c r="X64" s="4"/>
      <c r="Y64" s="4"/>
    </row>
    <row r="65" spans="1:25" ht="52.5">
      <c r="A65" s="480" t="s">
        <v>508</v>
      </c>
      <c r="B65" s="443" t="s">
        <v>433</v>
      </c>
      <c r="C65" s="426" t="s">
        <v>50</v>
      </c>
      <c r="D65" s="426" t="s">
        <v>72</v>
      </c>
      <c r="E65" s="426" t="s">
        <v>434</v>
      </c>
      <c r="F65" s="444"/>
      <c r="G65" s="482">
        <f>G66</f>
        <v>511.9</v>
      </c>
      <c r="H65" s="482">
        <f t="shared" si="4"/>
        <v>511.9</v>
      </c>
      <c r="I65" s="482">
        <f t="shared" si="4"/>
        <v>199.3</v>
      </c>
      <c r="J65" s="482">
        <f t="shared" si="4"/>
        <v>207.2</v>
      </c>
      <c r="K65" s="482">
        <f t="shared" si="4"/>
        <v>215.5</v>
      </c>
      <c r="L65" s="145"/>
      <c r="M65" s="137"/>
      <c r="N65" s="337"/>
      <c r="O65" s="128"/>
      <c r="P65" s="138"/>
      <c r="Q65" s="129"/>
      <c r="R65" s="128"/>
      <c r="S65" s="335"/>
      <c r="T65" s="59"/>
      <c r="U65" s="59"/>
      <c r="V65" s="4"/>
      <c r="W65" s="4"/>
      <c r="X65" s="4"/>
      <c r="Y65" s="4"/>
    </row>
    <row r="66" spans="1:25" ht="22.5">
      <c r="A66" s="475" t="s">
        <v>509</v>
      </c>
      <c r="B66" s="448" t="s">
        <v>286</v>
      </c>
      <c r="C66" s="427" t="s">
        <v>50</v>
      </c>
      <c r="D66" s="427" t="s">
        <v>72</v>
      </c>
      <c r="E66" s="427" t="s">
        <v>434</v>
      </c>
      <c r="F66" s="444" t="s">
        <v>93</v>
      </c>
      <c r="G66" s="454">
        <v>511.9</v>
      </c>
      <c r="H66" s="488">
        <v>511.9</v>
      </c>
      <c r="I66" s="488">
        <v>199.3</v>
      </c>
      <c r="J66" s="488">
        <v>207.2</v>
      </c>
      <c r="K66" s="488">
        <v>215.5</v>
      </c>
      <c r="L66" s="7"/>
      <c r="M66" s="137"/>
      <c r="N66" s="337"/>
      <c r="O66" s="138"/>
      <c r="P66" s="138"/>
      <c r="Q66" s="129"/>
      <c r="R66" s="128"/>
      <c r="S66" s="335"/>
      <c r="T66" s="59"/>
      <c r="U66" s="59"/>
      <c r="V66" s="4"/>
      <c r="W66" s="4"/>
      <c r="X66" s="4"/>
      <c r="Y66" s="4"/>
    </row>
    <row r="67" spans="1:25" ht="21">
      <c r="A67" s="480" t="s">
        <v>510</v>
      </c>
      <c r="B67" s="443" t="s">
        <v>300</v>
      </c>
      <c r="C67" s="427"/>
      <c r="D67" s="426" t="s">
        <v>299</v>
      </c>
      <c r="E67" s="427"/>
      <c r="F67" s="444"/>
      <c r="G67" s="440">
        <f>G68</f>
        <v>12.2</v>
      </c>
      <c r="H67" s="440">
        <f aca="true" t="shared" si="5" ref="H67:K68">H68</f>
        <v>12.1</v>
      </c>
      <c r="I67" s="440">
        <f t="shared" si="5"/>
        <v>5</v>
      </c>
      <c r="J67" s="440">
        <f t="shared" si="5"/>
        <v>5</v>
      </c>
      <c r="K67" s="440">
        <f t="shared" si="5"/>
        <v>5</v>
      </c>
      <c r="L67" s="145"/>
      <c r="M67" s="137"/>
      <c r="N67" s="337"/>
      <c r="O67" s="138"/>
      <c r="P67" s="138"/>
      <c r="Q67" s="132"/>
      <c r="R67" s="128"/>
      <c r="S67" s="346"/>
      <c r="T67" s="59"/>
      <c r="U67" s="59"/>
      <c r="V67" s="4"/>
      <c r="W67" s="4"/>
      <c r="X67" s="4"/>
      <c r="Y67" s="4"/>
    </row>
    <row r="68" spans="1:25" ht="52.5">
      <c r="A68" s="480" t="s">
        <v>511</v>
      </c>
      <c r="B68" s="443" t="s">
        <v>435</v>
      </c>
      <c r="C68" s="426" t="s">
        <v>50</v>
      </c>
      <c r="D68" s="426" t="s">
        <v>299</v>
      </c>
      <c r="E68" s="426" t="s">
        <v>436</v>
      </c>
      <c r="F68" s="444"/>
      <c r="G68" s="440">
        <f>G69</f>
        <v>12.2</v>
      </c>
      <c r="H68" s="440">
        <f t="shared" si="5"/>
        <v>12.1</v>
      </c>
      <c r="I68" s="440">
        <f t="shared" si="5"/>
        <v>5</v>
      </c>
      <c r="J68" s="440">
        <f t="shared" si="5"/>
        <v>5</v>
      </c>
      <c r="K68" s="440">
        <f t="shared" si="5"/>
        <v>5</v>
      </c>
      <c r="L68" s="145"/>
      <c r="M68" s="377"/>
      <c r="N68" s="338"/>
      <c r="O68" s="128"/>
      <c r="P68" s="128"/>
      <c r="Q68" s="129"/>
      <c r="R68" s="128"/>
      <c r="S68" s="156"/>
      <c r="T68" s="59"/>
      <c r="U68" s="59"/>
      <c r="V68" s="4"/>
      <c r="W68" s="4"/>
      <c r="X68" s="4"/>
      <c r="Y68" s="4"/>
    </row>
    <row r="69" spans="1:25" ht="22.5">
      <c r="A69" s="475" t="s">
        <v>512</v>
      </c>
      <c r="B69" s="448" t="s">
        <v>286</v>
      </c>
      <c r="C69" s="427" t="s">
        <v>50</v>
      </c>
      <c r="D69" s="427" t="s">
        <v>299</v>
      </c>
      <c r="E69" s="427" t="s">
        <v>436</v>
      </c>
      <c r="F69" s="444" t="s">
        <v>93</v>
      </c>
      <c r="G69" s="441">
        <v>12.2</v>
      </c>
      <c r="H69" s="490">
        <v>12.1</v>
      </c>
      <c r="I69" s="490">
        <v>5</v>
      </c>
      <c r="J69" s="490">
        <v>5</v>
      </c>
      <c r="K69" s="490">
        <v>5</v>
      </c>
      <c r="L69" s="145"/>
      <c r="M69" s="377"/>
      <c r="N69" s="338"/>
      <c r="O69" s="128"/>
      <c r="P69" s="128"/>
      <c r="Q69" s="129"/>
      <c r="R69" s="128"/>
      <c r="S69" s="156"/>
      <c r="T69" s="59"/>
      <c r="U69" s="59"/>
      <c r="V69" s="4"/>
      <c r="W69" s="4"/>
      <c r="X69" s="4"/>
      <c r="Y69" s="4"/>
    </row>
    <row r="70" spans="1:25" ht="12.75">
      <c r="A70" s="480" t="s">
        <v>513</v>
      </c>
      <c r="B70" s="443" t="s">
        <v>135</v>
      </c>
      <c r="C70" s="427"/>
      <c r="D70" s="426" t="s">
        <v>33</v>
      </c>
      <c r="E70" s="427"/>
      <c r="F70" s="444"/>
      <c r="G70" s="442">
        <f>G71</f>
        <v>14000.4</v>
      </c>
      <c r="H70" s="442">
        <f>H71</f>
        <v>14000.4</v>
      </c>
      <c r="I70" s="442">
        <f>I71</f>
        <v>6831.9</v>
      </c>
      <c r="J70" s="442">
        <f>J71</f>
        <v>7073.5</v>
      </c>
      <c r="K70" s="442">
        <f>K71</f>
        <v>6324.099999999999</v>
      </c>
      <c r="L70" s="145"/>
      <c r="M70" s="137">
        <f>H70</f>
        <v>14000.4</v>
      </c>
      <c r="N70" s="337"/>
      <c r="O70" s="138"/>
      <c r="P70" s="138"/>
      <c r="Q70" s="132"/>
      <c r="R70" s="128"/>
      <c r="S70" s="266"/>
      <c r="T70" s="59"/>
      <c r="U70" s="59"/>
      <c r="V70" s="4"/>
      <c r="W70" s="4"/>
      <c r="X70" s="4"/>
      <c r="Y70" s="4"/>
    </row>
    <row r="71" spans="1:25" ht="12.75">
      <c r="A71" s="480" t="s">
        <v>514</v>
      </c>
      <c r="B71" s="443" t="s">
        <v>1</v>
      </c>
      <c r="C71" s="426"/>
      <c r="D71" s="426" t="s">
        <v>0</v>
      </c>
      <c r="E71" s="458"/>
      <c r="F71" s="452"/>
      <c r="G71" s="440">
        <f>G72+G83</f>
        <v>14000.4</v>
      </c>
      <c r="H71" s="440">
        <f>H72+H83</f>
        <v>14000.4</v>
      </c>
      <c r="I71" s="440">
        <f>I72+I83</f>
        <v>6831.9</v>
      </c>
      <c r="J71" s="440">
        <f>J72+J83</f>
        <v>7073.5</v>
      </c>
      <c r="K71" s="440">
        <f>K72+K83</f>
        <v>6324.099999999999</v>
      </c>
      <c r="L71" s="145"/>
      <c r="M71" s="127"/>
      <c r="N71" s="338"/>
      <c r="O71" s="128"/>
      <c r="P71" s="128"/>
      <c r="Q71" s="129"/>
      <c r="R71" s="128"/>
      <c r="S71" s="155"/>
      <c r="T71" s="59"/>
      <c r="U71" s="59"/>
      <c r="V71" s="4"/>
      <c r="W71" s="4"/>
      <c r="X71" s="4"/>
      <c r="Y71" s="4"/>
    </row>
    <row r="72" spans="1:25" ht="32.25" customHeight="1">
      <c r="A72" s="480" t="s">
        <v>515</v>
      </c>
      <c r="B72" s="443" t="s">
        <v>437</v>
      </c>
      <c r="C72" s="426" t="s">
        <v>50</v>
      </c>
      <c r="D72" s="426" t="s">
        <v>0</v>
      </c>
      <c r="E72" s="426" t="s">
        <v>438</v>
      </c>
      <c r="F72" s="452"/>
      <c r="G72" s="440">
        <f>G73+G75+G79+G81+G78</f>
        <v>12710.3</v>
      </c>
      <c r="H72" s="440">
        <f>H73+H75+H79+H81+H78</f>
        <v>12710.3</v>
      </c>
      <c r="I72" s="440">
        <f>I73+I75+I79+I81+I78</f>
        <v>5384.2</v>
      </c>
      <c r="J72" s="440">
        <f>J73+J75+J79+J81+J78</f>
        <v>5567.9</v>
      </c>
      <c r="K72" s="440">
        <f>K73+K75+K79+K81+K78</f>
        <v>4758.4</v>
      </c>
      <c r="L72" s="7"/>
      <c r="M72" s="132"/>
      <c r="N72" s="337"/>
      <c r="O72" s="128"/>
      <c r="P72" s="138"/>
      <c r="Q72" s="129"/>
      <c r="R72" s="128"/>
      <c r="S72" s="335"/>
      <c r="T72" s="59"/>
      <c r="U72" s="59"/>
      <c r="V72" s="4"/>
      <c r="W72" s="4"/>
      <c r="X72" s="4"/>
      <c r="Y72" s="4"/>
    </row>
    <row r="73" spans="1:25" ht="52.5">
      <c r="A73" s="480" t="s">
        <v>516</v>
      </c>
      <c r="B73" s="443" t="s">
        <v>517</v>
      </c>
      <c r="C73" s="426" t="s">
        <v>50</v>
      </c>
      <c r="D73" s="426" t="s">
        <v>0</v>
      </c>
      <c r="E73" s="426" t="s">
        <v>518</v>
      </c>
      <c r="F73" s="452"/>
      <c r="G73" s="440">
        <f>G74</f>
        <v>1180</v>
      </c>
      <c r="H73" s="440">
        <f>H74</f>
        <v>1180</v>
      </c>
      <c r="I73" s="440">
        <f>I74</f>
        <v>1222.3</v>
      </c>
      <c r="J73" s="440">
        <f>J74</f>
        <v>1246.7</v>
      </c>
      <c r="K73" s="440">
        <f>K74</f>
        <v>1271.6</v>
      </c>
      <c r="L73" s="143"/>
      <c r="M73" s="132"/>
      <c r="N73" s="337"/>
      <c r="O73" s="138"/>
      <c r="P73" s="138"/>
      <c r="Q73" s="347"/>
      <c r="R73" s="141"/>
      <c r="S73" s="266"/>
      <c r="T73" s="59"/>
      <c r="U73" s="59"/>
      <c r="V73" s="4"/>
      <c r="W73" s="4"/>
      <c r="X73" s="4"/>
      <c r="Y73" s="4"/>
    </row>
    <row r="74" spans="1:25" ht="22.5">
      <c r="A74" s="481" t="s">
        <v>519</v>
      </c>
      <c r="B74" s="448" t="s">
        <v>409</v>
      </c>
      <c r="C74" s="427" t="s">
        <v>50</v>
      </c>
      <c r="D74" s="427" t="s">
        <v>0</v>
      </c>
      <c r="E74" s="427" t="s">
        <v>518</v>
      </c>
      <c r="F74" s="453">
        <v>200</v>
      </c>
      <c r="G74" s="441">
        <v>1180</v>
      </c>
      <c r="H74" s="488">
        <v>1180</v>
      </c>
      <c r="I74" s="441">
        <v>1222.3</v>
      </c>
      <c r="J74" s="455">
        <v>1246.7</v>
      </c>
      <c r="K74" s="441">
        <v>1271.6</v>
      </c>
      <c r="L74" s="143"/>
      <c r="M74" s="137">
        <f>H74</f>
        <v>1180</v>
      </c>
      <c r="N74" s="337"/>
      <c r="O74" s="138"/>
      <c r="P74" s="138"/>
      <c r="Q74" s="132"/>
      <c r="R74" s="141"/>
      <c r="S74" s="266"/>
      <c r="T74" s="59"/>
      <c r="U74" s="59"/>
      <c r="V74" s="4"/>
      <c r="W74" s="4"/>
      <c r="X74" s="4"/>
      <c r="Y74" s="4"/>
    </row>
    <row r="75" spans="1:25" ht="52.5">
      <c r="A75" s="480" t="s">
        <v>520</v>
      </c>
      <c r="B75" s="443" t="s">
        <v>521</v>
      </c>
      <c r="C75" s="426" t="s">
        <v>50</v>
      </c>
      <c r="D75" s="426" t="s">
        <v>0</v>
      </c>
      <c r="E75" s="426" t="s">
        <v>522</v>
      </c>
      <c r="F75" s="483"/>
      <c r="G75" s="440">
        <f>G76</f>
        <v>334.8</v>
      </c>
      <c r="H75" s="440">
        <f>H76</f>
        <v>334.8</v>
      </c>
      <c r="I75" s="440">
        <f>I76</f>
        <v>150</v>
      </c>
      <c r="J75" s="440">
        <f>J76</f>
        <v>150</v>
      </c>
      <c r="K75" s="440">
        <f>K76</f>
        <v>150</v>
      </c>
      <c r="L75" s="145"/>
      <c r="M75" s="127"/>
      <c r="N75" s="338"/>
      <c r="O75" s="128"/>
      <c r="P75" s="128"/>
      <c r="Q75" s="129"/>
      <c r="R75" s="128"/>
      <c r="S75" s="156"/>
      <c r="T75" s="59"/>
      <c r="U75" s="59"/>
      <c r="V75" s="4"/>
      <c r="W75" s="4"/>
      <c r="X75" s="4"/>
      <c r="Y75" s="4"/>
    </row>
    <row r="76" spans="1:25" ht="22.5">
      <c r="A76" s="481" t="s">
        <v>523</v>
      </c>
      <c r="B76" s="448" t="s">
        <v>409</v>
      </c>
      <c r="C76" s="427" t="s">
        <v>50</v>
      </c>
      <c r="D76" s="427" t="s">
        <v>0</v>
      </c>
      <c r="E76" s="427" t="s">
        <v>522</v>
      </c>
      <c r="F76" s="453">
        <v>200</v>
      </c>
      <c r="G76" s="441">
        <v>334.8</v>
      </c>
      <c r="H76" s="488">
        <v>334.8</v>
      </c>
      <c r="I76" s="488">
        <v>150</v>
      </c>
      <c r="J76" s="488">
        <v>150</v>
      </c>
      <c r="K76" s="488">
        <v>150</v>
      </c>
      <c r="L76" s="145"/>
      <c r="M76" s="137">
        <f>H76</f>
        <v>334.8</v>
      </c>
      <c r="N76" s="337"/>
      <c r="O76" s="138"/>
      <c r="P76" s="138"/>
      <c r="Q76" s="336"/>
      <c r="R76" s="141"/>
      <c r="S76" s="266"/>
      <c r="T76" s="59"/>
      <c r="U76" s="59"/>
      <c r="V76" s="4"/>
      <c r="W76" s="4"/>
      <c r="X76" s="4"/>
      <c r="Y76" s="4"/>
    </row>
    <row r="77" spans="1:25" ht="147">
      <c r="A77" s="480" t="s">
        <v>524</v>
      </c>
      <c r="B77" s="443" t="s">
        <v>525</v>
      </c>
      <c r="C77" s="426" t="s">
        <v>50</v>
      </c>
      <c r="D77" s="426" t="s">
        <v>0</v>
      </c>
      <c r="E77" s="426" t="s">
        <v>526</v>
      </c>
      <c r="F77" s="453"/>
      <c r="G77" s="440">
        <f>G78</f>
        <v>3</v>
      </c>
      <c r="H77" s="440">
        <f>H78</f>
        <v>3</v>
      </c>
      <c r="I77" s="440">
        <f>I78</f>
        <v>0</v>
      </c>
      <c r="J77" s="440">
        <f>J78</f>
        <v>0</v>
      </c>
      <c r="K77" s="440">
        <f>K78</f>
        <v>0</v>
      </c>
      <c r="L77" s="145"/>
      <c r="M77" s="127"/>
      <c r="N77" s="338"/>
      <c r="O77" s="128"/>
      <c r="P77" s="128"/>
      <c r="Q77" s="129"/>
      <c r="R77" s="128"/>
      <c r="S77" s="156"/>
      <c r="T77" s="59"/>
      <c r="U77" s="59"/>
      <c r="V77" s="4"/>
      <c r="W77" s="4"/>
      <c r="X77" s="4"/>
      <c r="Y77" s="4"/>
    </row>
    <row r="78" spans="1:25" s="3" customFormat="1" ht="22.5">
      <c r="A78" s="481" t="s">
        <v>527</v>
      </c>
      <c r="B78" s="448" t="s">
        <v>409</v>
      </c>
      <c r="C78" s="427" t="s">
        <v>50</v>
      </c>
      <c r="D78" s="427" t="s">
        <v>0</v>
      </c>
      <c r="E78" s="427" t="s">
        <v>526</v>
      </c>
      <c r="F78" s="453">
        <v>200</v>
      </c>
      <c r="G78" s="441">
        <v>3</v>
      </c>
      <c r="H78" s="488">
        <v>3</v>
      </c>
      <c r="I78" s="470">
        <v>0</v>
      </c>
      <c r="J78" s="441">
        <v>0</v>
      </c>
      <c r="K78" s="441">
        <v>0</v>
      </c>
      <c r="L78" s="11"/>
      <c r="M78" s="129"/>
      <c r="N78" s="338"/>
      <c r="O78" s="128"/>
      <c r="P78" s="128"/>
      <c r="Q78" s="412"/>
      <c r="R78" s="128"/>
      <c r="S78" s="155"/>
      <c r="T78" s="89"/>
      <c r="U78" s="89"/>
      <c r="V78" s="9"/>
      <c r="W78" s="9"/>
      <c r="X78" s="9"/>
      <c r="Y78" s="9"/>
    </row>
    <row r="79" spans="1:25" s="1" customFormat="1" ht="52.5">
      <c r="A79" s="480" t="s">
        <v>528</v>
      </c>
      <c r="B79" s="443" t="s">
        <v>529</v>
      </c>
      <c r="C79" s="426" t="s">
        <v>50</v>
      </c>
      <c r="D79" s="426" t="s">
        <v>0</v>
      </c>
      <c r="E79" s="426" t="s">
        <v>530</v>
      </c>
      <c r="F79" s="483"/>
      <c r="G79" s="440">
        <f>G80</f>
        <v>9246.5</v>
      </c>
      <c r="H79" s="440">
        <f>H80</f>
        <v>9246.5</v>
      </c>
      <c r="I79" s="440">
        <f>I80</f>
        <v>3861.9</v>
      </c>
      <c r="J79" s="440">
        <f>J80</f>
        <v>4015.2</v>
      </c>
      <c r="K79" s="440">
        <f>K80</f>
        <v>3174.6</v>
      </c>
      <c r="L79" s="413"/>
      <c r="M79" s="132"/>
      <c r="N79" s="337"/>
      <c r="O79" s="138"/>
      <c r="P79" s="138"/>
      <c r="Q79" s="348"/>
      <c r="R79" s="138"/>
      <c r="S79" s="266"/>
      <c r="T79" s="94"/>
      <c r="U79" s="94"/>
      <c r="V79" s="21"/>
      <c r="W79" s="21"/>
      <c r="X79" s="21"/>
      <c r="Y79" s="21"/>
    </row>
    <row r="80" spans="1:25" ht="22.5">
      <c r="A80" s="481" t="s">
        <v>531</v>
      </c>
      <c r="B80" s="448" t="s">
        <v>409</v>
      </c>
      <c r="C80" s="427" t="s">
        <v>50</v>
      </c>
      <c r="D80" s="427" t="s">
        <v>0</v>
      </c>
      <c r="E80" s="427" t="s">
        <v>530</v>
      </c>
      <c r="F80" s="453">
        <v>200</v>
      </c>
      <c r="G80" s="441">
        <v>9246.5</v>
      </c>
      <c r="H80" s="488">
        <v>9246.5</v>
      </c>
      <c r="I80" s="488">
        <v>3861.9</v>
      </c>
      <c r="J80" s="488">
        <v>4015.2</v>
      </c>
      <c r="K80" s="488">
        <v>3174.6</v>
      </c>
      <c r="L80" s="145"/>
      <c r="M80" s="137">
        <f>H80</f>
        <v>9246.5</v>
      </c>
      <c r="N80" s="337"/>
      <c r="O80" s="138"/>
      <c r="P80" s="138"/>
      <c r="Q80" s="336"/>
      <c r="R80" s="89"/>
      <c r="S80" s="266"/>
      <c r="T80" s="59"/>
      <c r="U80" s="59"/>
      <c r="V80" s="4"/>
      <c r="W80" s="4"/>
      <c r="X80" s="4"/>
      <c r="Y80" s="4"/>
    </row>
    <row r="81" spans="1:25" ht="31.5">
      <c r="A81" s="480" t="s">
        <v>532</v>
      </c>
      <c r="B81" s="443" t="s">
        <v>533</v>
      </c>
      <c r="C81" s="426" t="s">
        <v>50</v>
      </c>
      <c r="D81" s="426" t="s">
        <v>0</v>
      </c>
      <c r="E81" s="426" t="s">
        <v>534</v>
      </c>
      <c r="F81" s="483"/>
      <c r="G81" s="440">
        <f>G82</f>
        <v>1946</v>
      </c>
      <c r="H81" s="440">
        <f>H82</f>
        <v>1946</v>
      </c>
      <c r="I81" s="440">
        <f>I82</f>
        <v>150</v>
      </c>
      <c r="J81" s="440">
        <f>J82</f>
        <v>156</v>
      </c>
      <c r="K81" s="440">
        <f>K82</f>
        <v>162.2</v>
      </c>
      <c r="L81" s="145"/>
      <c r="M81" s="377"/>
      <c r="N81" s="338"/>
      <c r="O81" s="128"/>
      <c r="P81" s="128"/>
      <c r="Q81" s="129"/>
      <c r="R81" s="128"/>
      <c r="S81" s="155"/>
      <c r="T81" s="59"/>
      <c r="U81" s="59"/>
      <c r="V81" s="4"/>
      <c r="W81" s="4"/>
      <c r="X81" s="4"/>
      <c r="Y81" s="4"/>
    </row>
    <row r="82" spans="1:25" ht="24.75" customHeight="1">
      <c r="A82" s="481" t="s">
        <v>535</v>
      </c>
      <c r="B82" s="448" t="s">
        <v>409</v>
      </c>
      <c r="C82" s="427" t="s">
        <v>50</v>
      </c>
      <c r="D82" s="427" t="s">
        <v>0</v>
      </c>
      <c r="E82" s="427" t="s">
        <v>534</v>
      </c>
      <c r="F82" s="453">
        <v>200</v>
      </c>
      <c r="G82" s="441">
        <v>1946</v>
      </c>
      <c r="H82" s="488">
        <v>1946</v>
      </c>
      <c r="I82" s="472">
        <v>150</v>
      </c>
      <c r="J82" s="441">
        <v>156</v>
      </c>
      <c r="K82" s="441">
        <v>162.2</v>
      </c>
      <c r="L82" s="145"/>
      <c r="M82" s="137"/>
      <c r="N82" s="337"/>
      <c r="O82" s="139"/>
      <c r="P82" s="138"/>
      <c r="Q82" s="132"/>
      <c r="R82" s="138"/>
      <c r="S82" s="266"/>
      <c r="T82" s="59"/>
      <c r="U82" s="59"/>
      <c r="V82" s="4"/>
      <c r="W82" s="4"/>
      <c r="X82" s="4"/>
      <c r="Y82" s="4"/>
    </row>
    <row r="83" spans="1:25" ht="25.5" customHeight="1">
      <c r="A83" s="480" t="s">
        <v>536</v>
      </c>
      <c r="B83" s="443" t="s">
        <v>537</v>
      </c>
      <c r="C83" s="426" t="s">
        <v>50</v>
      </c>
      <c r="D83" s="426" t="s">
        <v>0</v>
      </c>
      <c r="E83" s="424" t="s">
        <v>439</v>
      </c>
      <c r="F83" s="456"/>
      <c r="G83" s="440">
        <f>G84+G86</f>
        <v>1290.1</v>
      </c>
      <c r="H83" s="440">
        <f>H84+H86</f>
        <v>1290.1</v>
      </c>
      <c r="I83" s="440">
        <f>I84+I86</f>
        <v>1447.7</v>
      </c>
      <c r="J83" s="440">
        <f>J84+J86</f>
        <v>1505.6</v>
      </c>
      <c r="K83" s="440">
        <f>K84+K86</f>
        <v>1565.6999999999998</v>
      </c>
      <c r="L83" s="7"/>
      <c r="M83" s="137"/>
      <c r="N83" s="337"/>
      <c r="O83" s="138"/>
      <c r="P83" s="138"/>
      <c r="Q83" s="132"/>
      <c r="R83" s="128"/>
      <c r="S83" s="266"/>
      <c r="T83" s="59"/>
      <c r="U83" s="59"/>
      <c r="V83" s="4"/>
      <c r="W83" s="4"/>
      <c r="X83" s="4"/>
      <c r="Y83" s="4"/>
    </row>
    <row r="84" spans="1:25" ht="63">
      <c r="A84" s="480" t="s">
        <v>538</v>
      </c>
      <c r="B84" s="443" t="s">
        <v>539</v>
      </c>
      <c r="C84" s="426" t="s">
        <v>50</v>
      </c>
      <c r="D84" s="426" t="s">
        <v>0</v>
      </c>
      <c r="E84" s="424" t="s">
        <v>540</v>
      </c>
      <c r="F84" s="456"/>
      <c r="G84" s="440">
        <f>G85</f>
        <v>682.4</v>
      </c>
      <c r="H84" s="440">
        <f>H85</f>
        <v>682.4</v>
      </c>
      <c r="I84" s="440">
        <f>I85</f>
        <v>740</v>
      </c>
      <c r="J84" s="440">
        <f>J85</f>
        <v>769.6</v>
      </c>
      <c r="K84" s="440">
        <f>K85</f>
        <v>800.3</v>
      </c>
      <c r="L84" s="145"/>
      <c r="M84" s="137">
        <f>H84</f>
        <v>682.4</v>
      </c>
      <c r="N84" s="349"/>
      <c r="O84" s="138"/>
      <c r="P84" s="138"/>
      <c r="Q84" s="132"/>
      <c r="R84" s="128"/>
      <c r="S84" s="266"/>
      <c r="T84" s="59"/>
      <c r="U84" s="59"/>
      <c r="V84" s="4"/>
      <c r="W84" s="4"/>
      <c r="X84" s="4"/>
      <c r="Y84" s="4"/>
    </row>
    <row r="85" spans="1:25" ht="22.5">
      <c r="A85" s="480" t="s">
        <v>541</v>
      </c>
      <c r="B85" s="448" t="s">
        <v>409</v>
      </c>
      <c r="C85" s="427" t="s">
        <v>50</v>
      </c>
      <c r="D85" s="427" t="s">
        <v>0</v>
      </c>
      <c r="E85" s="425" t="s">
        <v>540</v>
      </c>
      <c r="F85" s="453">
        <v>200</v>
      </c>
      <c r="G85" s="441">
        <v>682.4</v>
      </c>
      <c r="H85" s="488">
        <v>682.4</v>
      </c>
      <c r="I85" s="470">
        <v>740</v>
      </c>
      <c r="J85" s="441">
        <v>769.6</v>
      </c>
      <c r="K85" s="441">
        <v>800.3</v>
      </c>
      <c r="L85" s="145"/>
      <c r="M85" s="154"/>
      <c r="N85" s="338"/>
      <c r="O85" s="128"/>
      <c r="P85" s="128"/>
      <c r="Q85" s="129"/>
      <c r="R85" s="128"/>
      <c r="S85" s="155"/>
      <c r="T85" s="59"/>
      <c r="U85" s="59"/>
      <c r="V85" s="4"/>
      <c r="W85" s="4"/>
      <c r="X85" s="4"/>
      <c r="Y85" s="4"/>
    </row>
    <row r="86" spans="1:25" ht="68.25" customHeight="1">
      <c r="A86" s="480" t="s">
        <v>542</v>
      </c>
      <c r="B86" s="443" t="s">
        <v>543</v>
      </c>
      <c r="C86" s="426" t="s">
        <v>50</v>
      </c>
      <c r="D86" s="426" t="s">
        <v>0</v>
      </c>
      <c r="E86" s="424" t="s">
        <v>544</v>
      </c>
      <c r="F86" s="456"/>
      <c r="G86" s="440">
        <f>G87</f>
        <v>607.7</v>
      </c>
      <c r="H86" s="440">
        <f>H87</f>
        <v>607.7</v>
      </c>
      <c r="I86" s="440">
        <f>I87</f>
        <v>707.7</v>
      </c>
      <c r="J86" s="440">
        <f>J87</f>
        <v>736</v>
      </c>
      <c r="K86" s="440">
        <f>K87</f>
        <v>765.4</v>
      </c>
      <c r="L86" s="143"/>
      <c r="M86" s="137"/>
      <c r="N86" s="337"/>
      <c r="O86" s="138"/>
      <c r="P86" s="138"/>
      <c r="Q86" s="132"/>
      <c r="R86" s="128"/>
      <c r="S86" s="266"/>
      <c r="T86" s="59"/>
      <c r="U86" s="59"/>
      <c r="V86" s="4"/>
      <c r="W86" s="4"/>
      <c r="X86" s="4"/>
      <c r="Y86" s="4"/>
    </row>
    <row r="87" spans="1:25" ht="22.5">
      <c r="A87" s="480" t="s">
        <v>545</v>
      </c>
      <c r="B87" s="448" t="s">
        <v>409</v>
      </c>
      <c r="C87" s="427" t="s">
        <v>50</v>
      </c>
      <c r="D87" s="427" t="s">
        <v>0</v>
      </c>
      <c r="E87" s="425" t="s">
        <v>544</v>
      </c>
      <c r="F87" s="453">
        <v>200</v>
      </c>
      <c r="G87" s="441">
        <v>607.7</v>
      </c>
      <c r="H87" s="488">
        <v>607.7</v>
      </c>
      <c r="I87" s="488">
        <v>707.7</v>
      </c>
      <c r="J87" s="488">
        <v>736</v>
      </c>
      <c r="K87" s="488">
        <v>765.4</v>
      </c>
      <c r="L87" s="145"/>
      <c r="M87" s="137">
        <f>H87</f>
        <v>607.7</v>
      </c>
      <c r="N87" s="337"/>
      <c r="O87" s="138"/>
      <c r="P87" s="138"/>
      <c r="Q87" s="132"/>
      <c r="R87" s="128"/>
      <c r="S87" s="266"/>
      <c r="T87" s="59"/>
      <c r="U87" s="59"/>
      <c r="V87" s="4"/>
      <c r="W87" s="4"/>
      <c r="X87" s="4"/>
      <c r="Y87" s="4"/>
    </row>
    <row r="88" spans="1:25" ht="12.75">
      <c r="A88" s="480" t="s">
        <v>546</v>
      </c>
      <c r="B88" s="443" t="s">
        <v>95</v>
      </c>
      <c r="C88" s="426"/>
      <c r="D88" s="426" t="s">
        <v>97</v>
      </c>
      <c r="E88" s="459"/>
      <c r="F88" s="446"/>
      <c r="G88" s="440">
        <f aca="true" t="shared" si="6" ref="G88:K90">G89</f>
        <v>39</v>
      </c>
      <c r="H88" s="440">
        <f t="shared" si="6"/>
        <v>39</v>
      </c>
      <c r="I88" s="440">
        <f t="shared" si="6"/>
        <v>8</v>
      </c>
      <c r="J88" s="440">
        <f t="shared" si="6"/>
        <v>8.3</v>
      </c>
      <c r="K88" s="440">
        <f t="shared" si="6"/>
        <v>8.6</v>
      </c>
      <c r="L88" s="145"/>
      <c r="M88" s="154"/>
      <c r="N88" s="338"/>
      <c r="O88" s="128"/>
      <c r="P88" s="128"/>
      <c r="Q88" s="129"/>
      <c r="R88" s="128"/>
      <c r="S88" s="155"/>
      <c r="T88" s="59"/>
      <c r="U88" s="59"/>
      <c r="V88" s="4"/>
      <c r="W88" s="4"/>
      <c r="X88" s="4"/>
      <c r="Y88" s="4"/>
    </row>
    <row r="89" spans="1:25" ht="21">
      <c r="A89" s="480" t="s">
        <v>547</v>
      </c>
      <c r="B89" s="443" t="s">
        <v>96</v>
      </c>
      <c r="C89" s="426"/>
      <c r="D89" s="426" t="s">
        <v>98</v>
      </c>
      <c r="E89" s="459"/>
      <c r="F89" s="446"/>
      <c r="G89" s="440">
        <f t="shared" si="6"/>
        <v>39</v>
      </c>
      <c r="H89" s="440">
        <f t="shared" si="6"/>
        <v>39</v>
      </c>
      <c r="I89" s="440">
        <f t="shared" si="6"/>
        <v>8</v>
      </c>
      <c r="J89" s="440">
        <f t="shared" si="6"/>
        <v>8.3</v>
      </c>
      <c r="K89" s="440">
        <f t="shared" si="6"/>
        <v>8.6</v>
      </c>
      <c r="L89" s="145"/>
      <c r="M89" s="137"/>
      <c r="N89" s="337"/>
      <c r="O89" s="128"/>
      <c r="P89" s="138"/>
      <c r="Q89" s="129"/>
      <c r="R89" s="128"/>
      <c r="S89" s="266"/>
      <c r="T89" s="59"/>
      <c r="U89" s="59"/>
      <c r="V89" s="4"/>
      <c r="W89" s="4"/>
      <c r="X89" s="4"/>
      <c r="Y89" s="4"/>
    </row>
    <row r="90" spans="1:25" ht="52.5">
      <c r="A90" s="480" t="s">
        <v>548</v>
      </c>
      <c r="B90" s="443" t="s">
        <v>440</v>
      </c>
      <c r="C90" s="426" t="s">
        <v>50</v>
      </c>
      <c r="D90" s="426" t="s">
        <v>98</v>
      </c>
      <c r="E90" s="424" t="s">
        <v>441</v>
      </c>
      <c r="F90" s="430"/>
      <c r="G90" s="440">
        <f t="shared" si="6"/>
        <v>39</v>
      </c>
      <c r="H90" s="440">
        <f t="shared" si="6"/>
        <v>39</v>
      </c>
      <c r="I90" s="440">
        <f t="shared" si="6"/>
        <v>8</v>
      </c>
      <c r="J90" s="440">
        <f t="shared" si="6"/>
        <v>8.3</v>
      </c>
      <c r="K90" s="440">
        <f t="shared" si="6"/>
        <v>8.6</v>
      </c>
      <c r="L90" s="145"/>
      <c r="M90" s="137">
        <f>H90</f>
        <v>39</v>
      </c>
      <c r="N90" s="337"/>
      <c r="O90" s="138"/>
      <c r="P90" s="138"/>
      <c r="Q90" s="132"/>
      <c r="R90" s="138"/>
      <c r="S90" s="266"/>
      <c r="T90" s="59"/>
      <c r="U90" s="59"/>
      <c r="V90" s="4"/>
      <c r="W90" s="4"/>
      <c r="X90" s="4"/>
      <c r="Y90" s="4"/>
    </row>
    <row r="91" spans="1:25" s="1" customFormat="1" ht="22.5">
      <c r="A91" s="475" t="s">
        <v>549</v>
      </c>
      <c r="B91" s="448" t="s">
        <v>409</v>
      </c>
      <c r="C91" s="427" t="s">
        <v>50</v>
      </c>
      <c r="D91" s="427" t="s">
        <v>98</v>
      </c>
      <c r="E91" s="425" t="s">
        <v>441</v>
      </c>
      <c r="F91" s="444" t="s">
        <v>93</v>
      </c>
      <c r="G91" s="441">
        <v>39</v>
      </c>
      <c r="H91" s="488">
        <v>39</v>
      </c>
      <c r="I91" s="488">
        <v>8</v>
      </c>
      <c r="J91" s="488">
        <v>8.3</v>
      </c>
      <c r="K91" s="488">
        <v>8.6</v>
      </c>
      <c r="L91" s="10"/>
      <c r="M91" s="137"/>
      <c r="N91" s="337"/>
      <c r="O91" s="138"/>
      <c r="P91" s="138"/>
      <c r="Q91" s="132"/>
      <c r="R91" s="138"/>
      <c r="S91" s="266"/>
      <c r="T91" s="21"/>
      <c r="U91" s="21"/>
      <c r="V91" s="21"/>
      <c r="W91" s="21"/>
      <c r="X91" s="21"/>
      <c r="Y91" s="21"/>
    </row>
    <row r="92" spans="1:25" ht="12.75">
      <c r="A92" s="480" t="s">
        <v>550</v>
      </c>
      <c r="B92" s="443" t="s">
        <v>20</v>
      </c>
      <c r="C92" s="443"/>
      <c r="D92" s="426" t="s">
        <v>35</v>
      </c>
      <c r="E92" s="426"/>
      <c r="F92" s="446"/>
      <c r="G92" s="440">
        <f>G93+G96</f>
        <v>409.5</v>
      </c>
      <c r="H92" s="440">
        <f>H93+H96</f>
        <v>409.5</v>
      </c>
      <c r="I92" s="440">
        <f>I93+I96</f>
        <v>170.09999999999997</v>
      </c>
      <c r="J92" s="440">
        <f>J93+J96</f>
        <v>175.2</v>
      </c>
      <c r="K92" s="440">
        <f>K93+K96</f>
        <v>180.49999999999997</v>
      </c>
      <c r="L92" s="145"/>
      <c r="M92" s="137">
        <f>H92</f>
        <v>409.5</v>
      </c>
      <c r="N92" s="337"/>
      <c r="O92" s="138"/>
      <c r="P92" s="138"/>
      <c r="Q92" s="132"/>
      <c r="R92" s="138"/>
      <c r="S92" s="266"/>
      <c r="T92" s="4"/>
      <c r="U92" s="4"/>
      <c r="V92" s="4"/>
      <c r="W92" s="4"/>
      <c r="X92" s="4"/>
      <c r="Y92" s="4"/>
    </row>
    <row r="93" spans="1:25" s="1" customFormat="1" ht="31.5">
      <c r="A93" s="480" t="s">
        <v>551</v>
      </c>
      <c r="B93" s="443" t="s">
        <v>76</v>
      </c>
      <c r="C93" s="426"/>
      <c r="D93" s="426" t="s">
        <v>77</v>
      </c>
      <c r="E93" s="426"/>
      <c r="F93" s="444"/>
      <c r="G93" s="440">
        <f>G94</f>
        <v>55</v>
      </c>
      <c r="H93" s="440">
        <f aca="true" t="shared" si="7" ref="H93:K94">H94</f>
        <v>55</v>
      </c>
      <c r="I93" s="440">
        <f t="shared" si="7"/>
        <v>20</v>
      </c>
      <c r="J93" s="440">
        <f t="shared" si="7"/>
        <v>20</v>
      </c>
      <c r="K93" s="440">
        <f t="shared" si="7"/>
        <v>20</v>
      </c>
      <c r="L93" s="10"/>
      <c r="M93" s="137"/>
      <c r="N93" s="337"/>
      <c r="O93" s="138"/>
      <c r="P93" s="138"/>
      <c r="Q93" s="132"/>
      <c r="R93" s="138"/>
      <c r="S93" s="266"/>
      <c r="T93" s="94"/>
      <c r="U93" s="94"/>
      <c r="V93" s="21"/>
      <c r="W93" s="21"/>
      <c r="X93" s="21"/>
      <c r="Y93" s="21"/>
    </row>
    <row r="94" spans="1:25" ht="73.5">
      <c r="A94" s="480" t="s">
        <v>552</v>
      </c>
      <c r="B94" s="460" t="s">
        <v>161</v>
      </c>
      <c r="C94" s="426" t="s">
        <v>50</v>
      </c>
      <c r="D94" s="426" t="s">
        <v>77</v>
      </c>
      <c r="E94" s="426" t="s">
        <v>442</v>
      </c>
      <c r="F94" s="444"/>
      <c r="G94" s="440">
        <f>G95</f>
        <v>55</v>
      </c>
      <c r="H94" s="440">
        <f t="shared" si="7"/>
        <v>55</v>
      </c>
      <c r="I94" s="440">
        <f t="shared" si="7"/>
        <v>20</v>
      </c>
      <c r="J94" s="440">
        <f t="shared" si="7"/>
        <v>20</v>
      </c>
      <c r="K94" s="440">
        <f t="shared" si="7"/>
        <v>20</v>
      </c>
      <c r="L94" s="145"/>
      <c r="M94" s="154">
        <f>H94</f>
        <v>55</v>
      </c>
      <c r="N94" s="338"/>
      <c r="O94" s="128"/>
      <c r="P94" s="128"/>
      <c r="Q94" s="129"/>
      <c r="R94" s="128"/>
      <c r="S94" s="155"/>
      <c r="T94" s="59"/>
      <c r="U94" s="59"/>
      <c r="V94" s="4"/>
      <c r="W94" s="4"/>
      <c r="X94" s="4"/>
      <c r="Y94" s="4"/>
    </row>
    <row r="95" spans="1:25" ht="22.5">
      <c r="A95" s="481" t="s">
        <v>553</v>
      </c>
      <c r="B95" s="448" t="s">
        <v>409</v>
      </c>
      <c r="C95" s="427" t="s">
        <v>50</v>
      </c>
      <c r="D95" s="427" t="s">
        <v>77</v>
      </c>
      <c r="E95" s="427" t="s">
        <v>442</v>
      </c>
      <c r="F95" s="444" t="s">
        <v>93</v>
      </c>
      <c r="G95" s="441">
        <v>55</v>
      </c>
      <c r="H95" s="488">
        <v>55</v>
      </c>
      <c r="I95" s="488">
        <v>20</v>
      </c>
      <c r="J95" s="488">
        <v>20</v>
      </c>
      <c r="K95" s="488">
        <v>20</v>
      </c>
      <c r="L95" s="145"/>
      <c r="M95" s="154"/>
      <c r="N95" s="338"/>
      <c r="O95" s="128"/>
      <c r="P95" s="128"/>
      <c r="Q95" s="129"/>
      <c r="R95" s="128"/>
      <c r="S95" s="155"/>
      <c r="T95" s="59"/>
      <c r="U95" s="59"/>
      <c r="V95" s="4"/>
      <c r="W95" s="4"/>
      <c r="X95" s="4"/>
      <c r="Y95" s="4"/>
    </row>
    <row r="96" spans="1:25" ht="21">
      <c r="A96" s="480" t="s">
        <v>554</v>
      </c>
      <c r="B96" s="443" t="s">
        <v>82</v>
      </c>
      <c r="C96" s="426"/>
      <c r="D96" s="426" t="s">
        <v>83</v>
      </c>
      <c r="E96" s="426"/>
      <c r="F96" s="444"/>
      <c r="G96" s="440">
        <f>G97+G99+G101+G103+G105</f>
        <v>354.5</v>
      </c>
      <c r="H96" s="440">
        <f>H97+H99+H101+H103+H105</f>
        <v>354.5</v>
      </c>
      <c r="I96" s="440">
        <f>I97+I99+I101+I103+I105</f>
        <v>150.09999999999997</v>
      </c>
      <c r="J96" s="440">
        <f>J97+J99+J101+J103+J105</f>
        <v>155.2</v>
      </c>
      <c r="K96" s="440">
        <f>K97+K99+K101+K103+K105</f>
        <v>160.49999999999997</v>
      </c>
      <c r="L96" s="145"/>
      <c r="M96" s="154">
        <f>H96</f>
        <v>354.5</v>
      </c>
      <c r="N96" s="338"/>
      <c r="O96" s="128"/>
      <c r="P96" s="128"/>
      <c r="Q96" s="129"/>
      <c r="R96" s="128"/>
      <c r="S96" s="155"/>
      <c r="T96" s="59"/>
      <c r="U96" s="59"/>
      <c r="V96" s="4"/>
      <c r="W96" s="4"/>
      <c r="X96" s="4"/>
      <c r="Y96" s="4"/>
    </row>
    <row r="97" spans="1:25" s="1" customFormat="1" ht="31.5">
      <c r="A97" s="480" t="s">
        <v>555</v>
      </c>
      <c r="B97" s="443" t="s">
        <v>443</v>
      </c>
      <c r="C97" s="426" t="s">
        <v>50</v>
      </c>
      <c r="D97" s="426" t="s">
        <v>83</v>
      </c>
      <c r="E97" s="426" t="s">
        <v>444</v>
      </c>
      <c r="F97" s="444"/>
      <c r="G97" s="440">
        <f>G98</f>
        <v>279</v>
      </c>
      <c r="H97" s="440">
        <f>H98</f>
        <v>279</v>
      </c>
      <c r="I97" s="440">
        <f>I98</f>
        <v>120</v>
      </c>
      <c r="J97" s="440">
        <f>J98</f>
        <v>124.8</v>
      </c>
      <c r="K97" s="440">
        <f>K98</f>
        <v>129.7</v>
      </c>
      <c r="L97" s="10"/>
      <c r="M97" s="137"/>
      <c r="N97" s="337"/>
      <c r="O97" s="138"/>
      <c r="P97" s="138"/>
      <c r="Q97" s="132"/>
      <c r="R97" s="138"/>
      <c r="S97" s="266"/>
      <c r="T97" s="94"/>
      <c r="U97" s="94"/>
      <c r="V97" s="21"/>
      <c r="W97" s="21"/>
      <c r="X97" s="21"/>
      <c r="Y97" s="21"/>
    </row>
    <row r="98" spans="1:25" s="3" customFormat="1" ht="22.5">
      <c r="A98" s="481" t="s">
        <v>556</v>
      </c>
      <c r="B98" s="448" t="s">
        <v>409</v>
      </c>
      <c r="C98" s="427" t="s">
        <v>50</v>
      </c>
      <c r="D98" s="427" t="s">
        <v>83</v>
      </c>
      <c r="E98" s="427" t="s">
        <v>444</v>
      </c>
      <c r="F98" s="444" t="s">
        <v>93</v>
      </c>
      <c r="G98" s="441">
        <v>279</v>
      </c>
      <c r="H98" s="488">
        <v>279</v>
      </c>
      <c r="I98" s="470">
        <v>120</v>
      </c>
      <c r="J98" s="441">
        <v>124.8</v>
      </c>
      <c r="K98" s="441">
        <v>129.7</v>
      </c>
      <c r="L98" s="11"/>
      <c r="M98" s="154"/>
      <c r="N98" s="338"/>
      <c r="O98" s="153"/>
      <c r="P98" s="128"/>
      <c r="Q98" s="129"/>
      <c r="R98" s="128"/>
      <c r="S98" s="155"/>
      <c r="T98" s="89"/>
      <c r="U98" s="89"/>
      <c r="V98" s="9"/>
      <c r="W98" s="9"/>
      <c r="X98" s="9"/>
      <c r="Y98" s="9"/>
    </row>
    <row r="99" spans="1:25" s="3" customFormat="1" ht="63">
      <c r="A99" s="480" t="s">
        <v>557</v>
      </c>
      <c r="B99" s="443" t="s">
        <v>445</v>
      </c>
      <c r="C99" s="426" t="s">
        <v>50</v>
      </c>
      <c r="D99" s="426" t="s">
        <v>83</v>
      </c>
      <c r="E99" s="426" t="s">
        <v>446</v>
      </c>
      <c r="F99" s="446"/>
      <c r="G99" s="440">
        <f>G100</f>
        <v>42.6</v>
      </c>
      <c r="H99" s="440">
        <f>H100</f>
        <v>42.6</v>
      </c>
      <c r="I99" s="440">
        <f>I100</f>
        <v>8.5</v>
      </c>
      <c r="J99" s="440">
        <f>J100</f>
        <v>8.5</v>
      </c>
      <c r="K99" s="440">
        <f>K100</f>
        <v>8.5</v>
      </c>
      <c r="L99" s="414"/>
      <c r="M99" s="154"/>
      <c r="N99" s="338"/>
      <c r="O99" s="128"/>
      <c r="P99" s="128"/>
      <c r="Q99" s="129"/>
      <c r="R99" s="128"/>
      <c r="S99" s="155"/>
      <c r="T99" s="89"/>
      <c r="U99" s="89"/>
      <c r="V99" s="9"/>
      <c r="W99" s="9"/>
      <c r="X99" s="9"/>
      <c r="Y99" s="9"/>
    </row>
    <row r="100" spans="1:25" s="3" customFormat="1" ht="22.5">
      <c r="A100" s="481" t="s">
        <v>558</v>
      </c>
      <c r="B100" s="448" t="s">
        <v>409</v>
      </c>
      <c r="C100" s="427" t="s">
        <v>50</v>
      </c>
      <c r="D100" s="427" t="s">
        <v>83</v>
      </c>
      <c r="E100" s="427" t="s">
        <v>446</v>
      </c>
      <c r="F100" s="444" t="s">
        <v>93</v>
      </c>
      <c r="G100" s="441">
        <v>42.6</v>
      </c>
      <c r="H100" s="488">
        <v>42.6</v>
      </c>
      <c r="I100" s="470">
        <v>8.5</v>
      </c>
      <c r="J100" s="441">
        <v>8.5</v>
      </c>
      <c r="K100" s="441">
        <v>8.5</v>
      </c>
      <c r="L100" s="11"/>
      <c r="M100" s="154">
        <f>H100</f>
        <v>42.6</v>
      </c>
      <c r="N100" s="350"/>
      <c r="O100" s="128"/>
      <c r="P100" s="128"/>
      <c r="Q100" s="129"/>
      <c r="R100" s="128"/>
      <c r="S100" s="155"/>
      <c r="T100" s="89"/>
      <c r="U100" s="89"/>
      <c r="V100" s="9"/>
      <c r="W100" s="9"/>
      <c r="X100" s="9"/>
      <c r="Y100" s="9"/>
    </row>
    <row r="101" spans="1:25" s="1" customFormat="1" ht="63">
      <c r="A101" s="480" t="s">
        <v>559</v>
      </c>
      <c r="B101" s="443" t="s">
        <v>447</v>
      </c>
      <c r="C101" s="426" t="s">
        <v>50</v>
      </c>
      <c r="D101" s="426" t="s">
        <v>83</v>
      </c>
      <c r="E101" s="426" t="s">
        <v>448</v>
      </c>
      <c r="F101" s="446"/>
      <c r="G101" s="440">
        <f>G102</f>
        <v>6</v>
      </c>
      <c r="H101" s="440">
        <f>H102</f>
        <v>6</v>
      </c>
      <c r="I101" s="440">
        <f>I102</f>
        <v>7.2</v>
      </c>
      <c r="J101" s="440">
        <f>J102</f>
        <v>7.5</v>
      </c>
      <c r="K101" s="440">
        <f>K102</f>
        <v>7.9</v>
      </c>
      <c r="L101" s="10"/>
      <c r="M101" s="137"/>
      <c r="N101" s="349"/>
      <c r="O101" s="138"/>
      <c r="P101" s="138"/>
      <c r="Q101" s="132"/>
      <c r="R101" s="138"/>
      <c r="S101" s="88"/>
      <c r="T101" s="94"/>
      <c r="U101" s="94"/>
      <c r="V101" s="21"/>
      <c r="W101" s="21"/>
      <c r="X101" s="21"/>
      <c r="Y101" s="21"/>
    </row>
    <row r="102" spans="1:25" s="3" customFormat="1" ht="22.5">
      <c r="A102" s="481" t="s">
        <v>560</v>
      </c>
      <c r="B102" s="448" t="s">
        <v>409</v>
      </c>
      <c r="C102" s="427" t="s">
        <v>50</v>
      </c>
      <c r="D102" s="427" t="s">
        <v>83</v>
      </c>
      <c r="E102" s="427" t="s">
        <v>448</v>
      </c>
      <c r="F102" s="444" t="s">
        <v>93</v>
      </c>
      <c r="G102" s="441">
        <v>6</v>
      </c>
      <c r="H102" s="488">
        <v>6</v>
      </c>
      <c r="I102" s="470">
        <v>7.2</v>
      </c>
      <c r="J102" s="441">
        <v>7.5</v>
      </c>
      <c r="K102" s="441">
        <v>7.9</v>
      </c>
      <c r="L102" s="11"/>
      <c r="M102" s="154"/>
      <c r="N102" s="338"/>
      <c r="O102" s="128"/>
      <c r="P102" s="128"/>
      <c r="Q102" s="129"/>
      <c r="R102" s="128"/>
      <c r="S102" s="106"/>
      <c r="T102" s="89"/>
      <c r="U102" s="89"/>
      <c r="V102" s="9"/>
      <c r="W102" s="9"/>
      <c r="X102" s="9"/>
      <c r="Y102" s="9"/>
    </row>
    <row r="103" spans="1:25" s="1" customFormat="1" ht="73.5">
      <c r="A103" s="480" t="s">
        <v>561</v>
      </c>
      <c r="B103" s="443" t="s">
        <v>451</v>
      </c>
      <c r="C103" s="426" t="s">
        <v>50</v>
      </c>
      <c r="D103" s="426" t="s">
        <v>83</v>
      </c>
      <c r="E103" s="426" t="s">
        <v>452</v>
      </c>
      <c r="F103" s="456"/>
      <c r="G103" s="440">
        <f>G104</f>
        <v>13</v>
      </c>
      <c r="H103" s="440">
        <f>H104</f>
        <v>13</v>
      </c>
      <c r="I103" s="440">
        <f>I104</f>
        <v>7.2</v>
      </c>
      <c r="J103" s="440">
        <f>J104</f>
        <v>7.2</v>
      </c>
      <c r="K103" s="440">
        <f>K104</f>
        <v>7.2</v>
      </c>
      <c r="L103" s="10"/>
      <c r="M103" s="137"/>
      <c r="N103" s="337"/>
      <c r="O103" s="138"/>
      <c r="P103" s="138"/>
      <c r="Q103" s="132"/>
      <c r="R103" s="138"/>
      <c r="S103" s="88"/>
      <c r="T103" s="94"/>
      <c r="U103" s="94"/>
      <c r="V103" s="21"/>
      <c r="W103" s="21"/>
      <c r="X103" s="21"/>
      <c r="Y103" s="21"/>
    </row>
    <row r="104" spans="1:25" s="3" customFormat="1" ht="22.5">
      <c r="A104" s="481" t="s">
        <v>562</v>
      </c>
      <c r="B104" s="448" t="s">
        <v>409</v>
      </c>
      <c r="C104" s="427" t="s">
        <v>50</v>
      </c>
      <c r="D104" s="427" t="s">
        <v>83</v>
      </c>
      <c r="E104" s="427" t="s">
        <v>452</v>
      </c>
      <c r="F104" s="444" t="s">
        <v>93</v>
      </c>
      <c r="G104" s="441">
        <v>13</v>
      </c>
      <c r="H104" s="488">
        <v>13</v>
      </c>
      <c r="I104" s="473">
        <v>7.2</v>
      </c>
      <c r="J104" s="441">
        <v>7.2</v>
      </c>
      <c r="K104" s="441">
        <v>7.2</v>
      </c>
      <c r="L104" s="11"/>
      <c r="M104" s="154">
        <f>H104</f>
        <v>13</v>
      </c>
      <c r="N104" s="338"/>
      <c r="O104" s="128"/>
      <c r="P104" s="128"/>
      <c r="Q104" s="129"/>
      <c r="R104" s="128"/>
      <c r="S104" s="155"/>
      <c r="T104" s="89"/>
      <c r="U104" s="89"/>
      <c r="V104" s="9"/>
      <c r="W104" s="9"/>
      <c r="X104" s="9"/>
      <c r="Y104" s="9"/>
    </row>
    <row r="105" spans="1:25" s="1" customFormat="1" ht="105">
      <c r="A105" s="480" t="s">
        <v>563</v>
      </c>
      <c r="B105" s="443" t="s">
        <v>449</v>
      </c>
      <c r="C105" s="426" t="s">
        <v>50</v>
      </c>
      <c r="D105" s="426" t="s">
        <v>83</v>
      </c>
      <c r="E105" s="426" t="s">
        <v>450</v>
      </c>
      <c r="F105" s="461"/>
      <c r="G105" s="440">
        <f>G106</f>
        <v>13.9</v>
      </c>
      <c r="H105" s="440">
        <f>H106</f>
        <v>13.9</v>
      </c>
      <c r="I105" s="440">
        <f>I106</f>
        <v>7.2</v>
      </c>
      <c r="J105" s="440">
        <f>J106</f>
        <v>7.2</v>
      </c>
      <c r="K105" s="440">
        <f>K106</f>
        <v>7.2</v>
      </c>
      <c r="L105" s="10"/>
      <c r="M105" s="137"/>
      <c r="N105" s="337"/>
      <c r="O105" s="138"/>
      <c r="P105" s="138"/>
      <c r="Q105" s="132"/>
      <c r="R105" s="138"/>
      <c r="S105" s="266"/>
      <c r="T105" s="94"/>
      <c r="U105" s="94"/>
      <c r="V105" s="21"/>
      <c r="W105" s="21"/>
      <c r="X105" s="21"/>
      <c r="Y105" s="21"/>
    </row>
    <row r="106" spans="1:25" s="3" customFormat="1" ht="22.5">
      <c r="A106" s="475" t="s">
        <v>564</v>
      </c>
      <c r="B106" s="448" t="s">
        <v>409</v>
      </c>
      <c r="C106" s="427" t="s">
        <v>50</v>
      </c>
      <c r="D106" s="427" t="s">
        <v>83</v>
      </c>
      <c r="E106" s="427" t="s">
        <v>450</v>
      </c>
      <c r="F106" s="444" t="s">
        <v>93</v>
      </c>
      <c r="G106" s="441">
        <v>13.9</v>
      </c>
      <c r="H106" s="488">
        <v>13.9</v>
      </c>
      <c r="I106" s="470">
        <v>7.2</v>
      </c>
      <c r="J106" s="441">
        <v>7.2</v>
      </c>
      <c r="K106" s="441">
        <v>7.2</v>
      </c>
      <c r="L106" s="11"/>
      <c r="M106" s="154">
        <f>H106</f>
        <v>13.9</v>
      </c>
      <c r="N106" s="338"/>
      <c r="O106" s="128"/>
      <c r="P106" s="128"/>
      <c r="Q106" s="129"/>
      <c r="R106" s="128"/>
      <c r="S106" s="155"/>
      <c r="T106" s="89"/>
      <c r="U106" s="89"/>
      <c r="V106" s="9"/>
      <c r="W106" s="9"/>
      <c r="X106" s="9"/>
      <c r="Y106" s="9"/>
    </row>
    <row r="107" spans="1:25" s="3" customFormat="1" ht="12.75">
      <c r="A107" s="480" t="s">
        <v>565</v>
      </c>
      <c r="B107" s="443" t="s">
        <v>566</v>
      </c>
      <c r="C107" s="443"/>
      <c r="D107" s="426" t="s">
        <v>38</v>
      </c>
      <c r="E107" s="427"/>
      <c r="F107" s="444"/>
      <c r="G107" s="440">
        <f>G108</f>
        <v>15160</v>
      </c>
      <c r="H107" s="440">
        <f>H108</f>
        <v>15160</v>
      </c>
      <c r="I107" s="440">
        <f>I108</f>
        <v>15914.7</v>
      </c>
      <c r="J107" s="440">
        <f>J108</f>
        <v>16545</v>
      </c>
      <c r="K107" s="440">
        <f>K108</f>
        <v>16200.199999999999</v>
      </c>
      <c r="L107" s="11"/>
      <c r="M107" s="154"/>
      <c r="N107" s="338"/>
      <c r="O107" s="128"/>
      <c r="P107" s="128"/>
      <c r="Q107" s="129"/>
      <c r="R107" s="128"/>
      <c r="S107" s="155"/>
      <c r="T107" s="89"/>
      <c r="U107" s="89"/>
      <c r="V107" s="9"/>
      <c r="W107" s="9"/>
      <c r="X107" s="9"/>
      <c r="Y107" s="9"/>
    </row>
    <row r="108" spans="1:25" s="3" customFormat="1" ht="12.75">
      <c r="A108" s="480" t="s">
        <v>567</v>
      </c>
      <c r="B108" s="443" t="s">
        <v>45</v>
      </c>
      <c r="C108" s="427"/>
      <c r="D108" s="426" t="s">
        <v>39</v>
      </c>
      <c r="E108" s="426"/>
      <c r="F108" s="446"/>
      <c r="G108" s="440">
        <f>G109+G114+G116+G118+G122+G120</f>
        <v>15160</v>
      </c>
      <c r="H108" s="440">
        <f>H109+H114+H116+H118+H122+H120</f>
        <v>15160</v>
      </c>
      <c r="I108" s="440">
        <f>I109+I114+I116+I118+I122+I120</f>
        <v>15914.7</v>
      </c>
      <c r="J108" s="440">
        <f>J109+J114+J116+J118+J122+J120</f>
        <v>16545</v>
      </c>
      <c r="K108" s="440">
        <f>K109+K114+K116+K118+K122+K120</f>
        <v>16200.199999999999</v>
      </c>
      <c r="L108" s="11"/>
      <c r="M108" s="154"/>
      <c r="N108" s="338"/>
      <c r="O108" s="128"/>
      <c r="P108" s="128"/>
      <c r="Q108" s="129"/>
      <c r="R108" s="128"/>
      <c r="S108" s="155"/>
      <c r="T108" s="89"/>
      <c r="U108" s="89"/>
      <c r="V108" s="9"/>
      <c r="W108" s="9"/>
      <c r="X108" s="9"/>
      <c r="Y108" s="9"/>
    </row>
    <row r="109" spans="1:25" s="1" customFormat="1" ht="31.5">
      <c r="A109" s="480" t="s">
        <v>568</v>
      </c>
      <c r="B109" s="460" t="s">
        <v>453</v>
      </c>
      <c r="C109" s="426" t="s">
        <v>50</v>
      </c>
      <c r="D109" s="426" t="s">
        <v>39</v>
      </c>
      <c r="E109" s="426" t="s">
        <v>454</v>
      </c>
      <c r="F109" s="444"/>
      <c r="G109" s="440">
        <f>G110+G111+G113+G112</f>
        <v>12122.9</v>
      </c>
      <c r="H109" s="440">
        <f>H110+H111+H113+H112</f>
        <v>12122.9</v>
      </c>
      <c r="I109" s="440">
        <f>I110+I111+I113+I112</f>
        <v>13863.7</v>
      </c>
      <c r="J109" s="440">
        <f>J110+J111+J113+J112</f>
        <v>14418</v>
      </c>
      <c r="K109" s="440">
        <f>K110+K111+K113+K112</f>
        <v>14994.4</v>
      </c>
      <c r="L109" s="10"/>
      <c r="M109" s="137"/>
      <c r="N109" s="337"/>
      <c r="O109" s="138"/>
      <c r="P109" s="138"/>
      <c r="Q109" s="132"/>
      <c r="R109" s="138"/>
      <c r="S109" s="88"/>
      <c r="T109" s="94"/>
      <c r="U109" s="94"/>
      <c r="V109" s="21"/>
      <c r="W109" s="21"/>
      <c r="X109" s="21"/>
      <c r="Y109" s="21"/>
    </row>
    <row r="110" spans="1:25" s="3" customFormat="1" ht="56.25">
      <c r="A110" s="481" t="s">
        <v>569</v>
      </c>
      <c r="B110" s="448" t="s">
        <v>133</v>
      </c>
      <c r="C110" s="427" t="s">
        <v>50</v>
      </c>
      <c r="D110" s="427" t="s">
        <v>39</v>
      </c>
      <c r="E110" s="427" t="s">
        <v>454</v>
      </c>
      <c r="F110" s="444" t="s">
        <v>106</v>
      </c>
      <c r="G110" s="441">
        <v>9735</v>
      </c>
      <c r="H110" s="488">
        <v>9735</v>
      </c>
      <c r="I110" s="473">
        <v>11787.6</v>
      </c>
      <c r="J110" s="441">
        <v>12259.1</v>
      </c>
      <c r="K110" s="441">
        <v>12749.4</v>
      </c>
      <c r="L110" s="11"/>
      <c r="M110" s="154">
        <f>H110</f>
        <v>9735</v>
      </c>
      <c r="N110" s="338"/>
      <c r="O110" s="128"/>
      <c r="P110" s="128"/>
      <c r="Q110" s="129"/>
      <c r="R110" s="128"/>
      <c r="S110" s="155"/>
      <c r="T110" s="89"/>
      <c r="U110" s="89"/>
      <c r="V110" s="9"/>
      <c r="W110" s="9"/>
      <c r="X110" s="9"/>
      <c r="Y110" s="9"/>
    </row>
    <row r="111" spans="1:25" s="1" customFormat="1" ht="22.5">
      <c r="A111" s="481" t="s">
        <v>570</v>
      </c>
      <c r="B111" s="448" t="s">
        <v>409</v>
      </c>
      <c r="C111" s="427" t="s">
        <v>50</v>
      </c>
      <c r="D111" s="427" t="s">
        <v>39</v>
      </c>
      <c r="E111" s="427" t="s">
        <v>454</v>
      </c>
      <c r="F111" s="444" t="s">
        <v>93</v>
      </c>
      <c r="G111" s="441">
        <v>2315.9</v>
      </c>
      <c r="H111" s="488">
        <v>2315.9</v>
      </c>
      <c r="I111" s="488">
        <v>2070.1</v>
      </c>
      <c r="J111" s="488">
        <v>2152.9</v>
      </c>
      <c r="K111" s="488">
        <v>2239</v>
      </c>
      <c r="L111" s="10"/>
      <c r="M111" s="137"/>
      <c r="N111" s="337"/>
      <c r="O111" s="138"/>
      <c r="P111" s="138"/>
      <c r="Q111" s="132"/>
      <c r="R111" s="138"/>
      <c r="S111" s="266"/>
      <c r="T111" s="94"/>
      <c r="U111" s="94"/>
      <c r="V111" s="21"/>
      <c r="W111" s="21"/>
      <c r="X111" s="21"/>
      <c r="Y111" s="21"/>
    </row>
    <row r="112" spans="1:25" s="1" customFormat="1" ht="12.75">
      <c r="A112" s="481" t="s">
        <v>571</v>
      </c>
      <c r="B112" s="448" t="s">
        <v>411</v>
      </c>
      <c r="C112" s="427" t="s">
        <v>50</v>
      </c>
      <c r="D112" s="427" t="s">
        <v>39</v>
      </c>
      <c r="E112" s="427" t="s">
        <v>454</v>
      </c>
      <c r="F112" s="444" t="s">
        <v>86</v>
      </c>
      <c r="G112" s="441">
        <v>66</v>
      </c>
      <c r="H112" s="488">
        <v>66</v>
      </c>
      <c r="I112" s="488">
        <v>0</v>
      </c>
      <c r="J112" s="488">
        <v>0</v>
      </c>
      <c r="K112" s="488">
        <v>0</v>
      </c>
      <c r="L112" s="10"/>
      <c r="M112" s="137">
        <f>H112</f>
        <v>66</v>
      </c>
      <c r="N112" s="337"/>
      <c r="O112" s="138"/>
      <c r="P112" s="138"/>
      <c r="Q112" s="132"/>
      <c r="R112" s="138"/>
      <c r="S112" s="266"/>
      <c r="T112" s="94"/>
      <c r="U112" s="94"/>
      <c r="V112" s="21"/>
      <c r="W112" s="21"/>
      <c r="X112" s="21"/>
      <c r="Y112" s="21"/>
    </row>
    <row r="113" spans="1:25" s="1" customFormat="1" ht="12.75">
      <c r="A113" s="481" t="s">
        <v>572</v>
      </c>
      <c r="B113" s="448" t="s">
        <v>91</v>
      </c>
      <c r="C113" s="427" t="s">
        <v>50</v>
      </c>
      <c r="D113" s="427" t="s">
        <v>39</v>
      </c>
      <c r="E113" s="427" t="s">
        <v>454</v>
      </c>
      <c r="F113" s="444" t="s">
        <v>92</v>
      </c>
      <c r="G113" s="441">
        <v>6</v>
      </c>
      <c r="H113" s="488">
        <v>6</v>
      </c>
      <c r="I113" s="488">
        <v>6</v>
      </c>
      <c r="J113" s="488">
        <v>6</v>
      </c>
      <c r="K113" s="488">
        <v>6</v>
      </c>
      <c r="L113" s="415"/>
      <c r="M113" s="137"/>
      <c r="N113" s="337"/>
      <c r="O113" s="138"/>
      <c r="P113" s="138"/>
      <c r="Q113" s="132"/>
      <c r="R113" s="138"/>
      <c r="S113" s="88"/>
      <c r="T113" s="94"/>
      <c r="U113" s="94"/>
      <c r="V113" s="21"/>
      <c r="W113" s="21"/>
      <c r="X113" s="21"/>
      <c r="Y113" s="21"/>
    </row>
    <row r="114" spans="1:25" s="3" customFormat="1" ht="52.5">
      <c r="A114" s="480" t="s">
        <v>573</v>
      </c>
      <c r="B114" s="443" t="s">
        <v>455</v>
      </c>
      <c r="C114" s="426" t="s">
        <v>50</v>
      </c>
      <c r="D114" s="426" t="s">
        <v>39</v>
      </c>
      <c r="E114" s="426" t="s">
        <v>456</v>
      </c>
      <c r="F114" s="446"/>
      <c r="G114" s="440">
        <f>G115</f>
        <v>1622.1</v>
      </c>
      <c r="H114" s="440">
        <f>H115</f>
        <v>1622.1</v>
      </c>
      <c r="I114" s="440">
        <f>I115</f>
        <v>1300</v>
      </c>
      <c r="J114" s="440">
        <f>J115</f>
        <v>1352</v>
      </c>
      <c r="K114" s="440">
        <f>K115</f>
        <v>406</v>
      </c>
      <c r="L114" s="416"/>
      <c r="M114" s="154">
        <f>H114</f>
        <v>1622.1</v>
      </c>
      <c r="N114" s="338"/>
      <c r="O114" s="128"/>
      <c r="P114" s="128"/>
      <c r="Q114" s="129"/>
      <c r="R114" s="128"/>
      <c r="S114" s="155"/>
      <c r="T114" s="89"/>
      <c r="U114" s="89"/>
      <c r="V114" s="9"/>
      <c r="W114" s="9"/>
      <c r="X114" s="9"/>
      <c r="Y114" s="9"/>
    </row>
    <row r="115" spans="1:25" s="1" customFormat="1" ht="22.5" customHeight="1">
      <c r="A115" s="481" t="s">
        <v>574</v>
      </c>
      <c r="B115" s="448" t="s">
        <v>409</v>
      </c>
      <c r="C115" s="427" t="s">
        <v>50</v>
      </c>
      <c r="D115" s="427" t="s">
        <v>39</v>
      </c>
      <c r="E115" s="427" t="s">
        <v>456</v>
      </c>
      <c r="F115" s="444" t="s">
        <v>93</v>
      </c>
      <c r="G115" s="441">
        <v>1622.1</v>
      </c>
      <c r="H115" s="488">
        <v>1622.1</v>
      </c>
      <c r="I115" s="488">
        <v>1300</v>
      </c>
      <c r="J115" s="488">
        <v>1352</v>
      </c>
      <c r="K115" s="488">
        <v>406</v>
      </c>
      <c r="L115" s="413"/>
      <c r="M115" s="137"/>
      <c r="N115" s="337"/>
      <c r="O115" s="138"/>
      <c r="P115" s="138"/>
      <c r="Q115" s="132"/>
      <c r="R115" s="138"/>
      <c r="S115" s="266"/>
      <c r="T115" s="94"/>
      <c r="U115" s="94"/>
      <c r="V115" s="21"/>
      <c r="W115" s="21"/>
      <c r="X115" s="21"/>
      <c r="Y115" s="21"/>
    </row>
    <row r="116" spans="1:25" s="1" customFormat="1" ht="63">
      <c r="A116" s="480" t="s">
        <v>575</v>
      </c>
      <c r="B116" s="443" t="s">
        <v>457</v>
      </c>
      <c r="C116" s="426" t="s">
        <v>50</v>
      </c>
      <c r="D116" s="426" t="s">
        <v>39</v>
      </c>
      <c r="E116" s="426" t="s">
        <v>458</v>
      </c>
      <c r="F116" s="446"/>
      <c r="G116" s="440">
        <f>G117</f>
        <v>282</v>
      </c>
      <c r="H116" s="440">
        <f>H117</f>
        <v>282</v>
      </c>
      <c r="I116" s="440">
        <f>I117</f>
        <v>150</v>
      </c>
      <c r="J116" s="440">
        <f>J117</f>
        <v>150</v>
      </c>
      <c r="K116" s="440">
        <f>K117</f>
        <v>150</v>
      </c>
      <c r="L116" s="413"/>
      <c r="M116" s="137"/>
      <c r="N116" s="337"/>
      <c r="O116" s="138"/>
      <c r="P116" s="138"/>
      <c r="Q116" s="132"/>
      <c r="R116" s="138"/>
      <c r="S116" s="266"/>
      <c r="T116" s="94"/>
      <c r="U116" s="94"/>
      <c r="V116" s="21"/>
      <c r="W116" s="21"/>
      <c r="X116" s="21"/>
      <c r="Y116" s="21"/>
    </row>
    <row r="117" spans="1:25" s="3" customFormat="1" ht="22.5">
      <c r="A117" s="481" t="s">
        <v>576</v>
      </c>
      <c r="B117" s="448" t="s">
        <v>409</v>
      </c>
      <c r="C117" s="427" t="s">
        <v>50</v>
      </c>
      <c r="D117" s="427" t="s">
        <v>39</v>
      </c>
      <c r="E117" s="427" t="s">
        <v>458</v>
      </c>
      <c r="F117" s="444" t="s">
        <v>93</v>
      </c>
      <c r="G117" s="484">
        <v>282</v>
      </c>
      <c r="H117" s="490">
        <v>282</v>
      </c>
      <c r="I117" s="470">
        <v>150</v>
      </c>
      <c r="J117" s="441">
        <v>150</v>
      </c>
      <c r="K117" s="441">
        <v>150</v>
      </c>
      <c r="L117" s="416"/>
      <c r="M117" s="154"/>
      <c r="N117" s="338"/>
      <c r="O117" s="128"/>
      <c r="P117" s="128"/>
      <c r="Q117" s="129"/>
      <c r="R117" s="128"/>
      <c r="S117" s="155"/>
      <c r="T117" s="89"/>
      <c r="U117" s="89"/>
      <c r="V117" s="9"/>
      <c r="W117" s="9"/>
      <c r="X117" s="9"/>
      <c r="Y117" s="9"/>
    </row>
    <row r="118" spans="1:25" s="1" customFormat="1" ht="52.5">
      <c r="A118" s="480" t="s">
        <v>577</v>
      </c>
      <c r="B118" s="443" t="s">
        <v>459</v>
      </c>
      <c r="C118" s="426" t="s">
        <v>50</v>
      </c>
      <c r="D118" s="426" t="s">
        <v>39</v>
      </c>
      <c r="E118" s="426" t="s">
        <v>460</v>
      </c>
      <c r="F118" s="446"/>
      <c r="G118" s="440">
        <f>G119</f>
        <v>372.5</v>
      </c>
      <c r="H118" s="440">
        <f>H119</f>
        <v>372.5</v>
      </c>
      <c r="I118" s="440">
        <f>I119</f>
        <v>300</v>
      </c>
      <c r="J118" s="440">
        <f>J119</f>
        <v>312</v>
      </c>
      <c r="K118" s="440">
        <f>K119</f>
        <v>324.4</v>
      </c>
      <c r="L118" s="143"/>
      <c r="M118" s="137"/>
      <c r="N118" s="337"/>
      <c r="O118" s="138"/>
      <c r="P118" s="138"/>
      <c r="Q118" s="132"/>
      <c r="R118" s="138"/>
      <c r="S118" s="266"/>
      <c r="T118" s="94"/>
      <c r="U118" s="94"/>
      <c r="V118" s="21"/>
      <c r="W118" s="21"/>
      <c r="X118" s="21"/>
      <c r="Y118" s="21"/>
    </row>
    <row r="119" spans="1:25" ht="22.5">
      <c r="A119" s="481" t="s">
        <v>578</v>
      </c>
      <c r="B119" s="448" t="s">
        <v>286</v>
      </c>
      <c r="C119" s="427" t="s">
        <v>50</v>
      </c>
      <c r="D119" s="427" t="s">
        <v>39</v>
      </c>
      <c r="E119" s="427" t="s">
        <v>460</v>
      </c>
      <c r="F119" s="444" t="s">
        <v>93</v>
      </c>
      <c r="G119" s="441">
        <f>418-45.5</f>
        <v>372.5</v>
      </c>
      <c r="H119" s="488">
        <v>372.5</v>
      </c>
      <c r="I119" s="488">
        <v>300</v>
      </c>
      <c r="J119" s="488">
        <v>312</v>
      </c>
      <c r="K119" s="488">
        <v>324.4</v>
      </c>
      <c r="L119" s="7"/>
      <c r="M119" s="137"/>
      <c r="N119" s="337"/>
      <c r="O119" s="128"/>
      <c r="P119" s="138"/>
      <c r="Q119" s="129"/>
      <c r="R119" s="128"/>
      <c r="S119" s="266"/>
      <c r="T119" s="59"/>
      <c r="U119" s="59"/>
      <c r="V119" s="4"/>
      <c r="W119" s="4"/>
      <c r="X119" s="4"/>
      <c r="Y119" s="4"/>
    </row>
    <row r="120" spans="1:25" s="3" customFormat="1" ht="63">
      <c r="A120" s="480" t="s">
        <v>579</v>
      </c>
      <c r="B120" s="443" t="s">
        <v>461</v>
      </c>
      <c r="C120" s="426" t="s">
        <v>50</v>
      </c>
      <c r="D120" s="426" t="s">
        <v>39</v>
      </c>
      <c r="E120" s="426" t="s">
        <v>463</v>
      </c>
      <c r="F120" s="444"/>
      <c r="G120" s="440">
        <f>G121</f>
        <v>660.7</v>
      </c>
      <c r="H120" s="440">
        <f>H121</f>
        <v>660.7</v>
      </c>
      <c r="I120" s="440">
        <f>I121</f>
        <v>300</v>
      </c>
      <c r="J120" s="440">
        <f>J121</f>
        <v>312</v>
      </c>
      <c r="K120" s="440">
        <f>K121</f>
        <v>324.4</v>
      </c>
      <c r="L120" s="414"/>
      <c r="M120" s="154"/>
      <c r="N120" s="338"/>
      <c r="O120" s="128"/>
      <c r="P120" s="128"/>
      <c r="Q120" s="129"/>
      <c r="R120" s="128"/>
      <c r="S120" s="155"/>
      <c r="T120" s="89"/>
      <c r="U120" s="89"/>
      <c r="V120" s="9"/>
      <c r="W120" s="9"/>
      <c r="X120" s="9"/>
      <c r="Y120" s="9"/>
    </row>
    <row r="121" spans="1:25" ht="22.5">
      <c r="A121" s="481" t="s">
        <v>580</v>
      </c>
      <c r="B121" s="448" t="s">
        <v>286</v>
      </c>
      <c r="C121" s="427" t="s">
        <v>50</v>
      </c>
      <c r="D121" s="427" t="s">
        <v>39</v>
      </c>
      <c r="E121" s="427" t="s">
        <v>463</v>
      </c>
      <c r="F121" s="444" t="s">
        <v>93</v>
      </c>
      <c r="G121" s="441">
        <f>751.7-91</f>
        <v>660.7</v>
      </c>
      <c r="H121" s="488">
        <v>660.7</v>
      </c>
      <c r="I121" s="488">
        <v>300</v>
      </c>
      <c r="J121" s="488">
        <v>312</v>
      </c>
      <c r="K121" s="488">
        <v>324.4</v>
      </c>
      <c r="L121" s="160"/>
      <c r="M121" s="137"/>
      <c r="N121" s="337"/>
      <c r="O121" s="138"/>
      <c r="P121" s="138"/>
      <c r="Q121" s="132"/>
      <c r="R121" s="138"/>
      <c r="S121" s="266"/>
      <c r="T121" s="59"/>
      <c r="U121" s="59"/>
      <c r="V121" s="4"/>
      <c r="W121" s="4"/>
      <c r="X121" s="4"/>
      <c r="Y121" s="4"/>
    </row>
    <row r="122" spans="1:25" s="3" customFormat="1" ht="126">
      <c r="A122" s="480" t="s">
        <v>581</v>
      </c>
      <c r="B122" s="443" t="s">
        <v>462</v>
      </c>
      <c r="C122" s="426" t="s">
        <v>50</v>
      </c>
      <c r="D122" s="426" t="s">
        <v>39</v>
      </c>
      <c r="E122" s="426" t="s">
        <v>476</v>
      </c>
      <c r="F122" s="446"/>
      <c r="G122" s="440">
        <f>G123</f>
        <v>99.8</v>
      </c>
      <c r="H122" s="440">
        <f>H123</f>
        <v>99.8</v>
      </c>
      <c r="I122" s="440">
        <f>I123</f>
        <v>1</v>
      </c>
      <c r="J122" s="440">
        <f>J123</f>
        <v>1</v>
      </c>
      <c r="K122" s="440">
        <f>K123</f>
        <v>1</v>
      </c>
      <c r="L122" s="416"/>
      <c r="M122" s="154"/>
      <c r="N122" s="338"/>
      <c r="O122" s="128"/>
      <c r="P122" s="128"/>
      <c r="Q122" s="129"/>
      <c r="R122" s="128"/>
      <c r="S122" s="155"/>
      <c r="T122" s="89"/>
      <c r="U122" s="89"/>
      <c r="V122" s="9"/>
      <c r="W122" s="9"/>
      <c r="X122" s="9"/>
      <c r="Y122" s="9"/>
    </row>
    <row r="123" spans="1:25" ht="22.5">
      <c r="A123" s="481" t="s">
        <v>582</v>
      </c>
      <c r="B123" s="448" t="s">
        <v>286</v>
      </c>
      <c r="C123" s="427" t="s">
        <v>50</v>
      </c>
      <c r="D123" s="427" t="s">
        <v>39</v>
      </c>
      <c r="E123" s="427" t="s">
        <v>476</v>
      </c>
      <c r="F123" s="444" t="s">
        <v>93</v>
      </c>
      <c r="G123" s="484">
        <v>99.8</v>
      </c>
      <c r="H123" s="488">
        <v>99.8</v>
      </c>
      <c r="I123" s="488">
        <v>1</v>
      </c>
      <c r="J123" s="488">
        <v>1</v>
      </c>
      <c r="K123" s="488">
        <v>1</v>
      </c>
      <c r="L123" s="143"/>
      <c r="M123" s="137"/>
      <c r="N123" s="337"/>
      <c r="O123" s="128"/>
      <c r="P123" s="138"/>
      <c r="Q123" s="129"/>
      <c r="R123" s="128"/>
      <c r="S123" s="266"/>
      <c r="T123" s="59"/>
      <c r="U123" s="59"/>
      <c r="V123" s="4"/>
      <c r="W123" s="4"/>
      <c r="X123" s="4"/>
      <c r="Y123" s="4"/>
    </row>
    <row r="124" spans="1:25" s="3" customFormat="1" ht="12.75">
      <c r="A124" s="480" t="s">
        <v>583</v>
      </c>
      <c r="B124" s="443" t="s">
        <v>21</v>
      </c>
      <c r="C124" s="427"/>
      <c r="D124" s="426" t="s">
        <v>43</v>
      </c>
      <c r="E124" s="427"/>
      <c r="F124" s="444"/>
      <c r="G124" s="440">
        <f>G125+G131+G128</f>
        <v>4734.360000000001</v>
      </c>
      <c r="H124" s="440">
        <f>H125+H131+H128</f>
        <v>4734.360000000001</v>
      </c>
      <c r="I124" s="440">
        <f>I125+I131+I128</f>
        <v>5045.9</v>
      </c>
      <c r="J124" s="440">
        <f>J125+J131+J128</f>
        <v>5249.3</v>
      </c>
      <c r="K124" s="440">
        <f>K125+K131+K128</f>
        <v>5461.3</v>
      </c>
      <c r="L124" s="160"/>
      <c r="M124" s="154"/>
      <c r="N124" s="338"/>
      <c r="O124" s="128"/>
      <c r="P124" s="128"/>
      <c r="Q124" s="129"/>
      <c r="R124" s="141"/>
      <c r="S124" s="155"/>
      <c r="T124" s="89"/>
      <c r="U124" s="89"/>
      <c r="V124" s="9"/>
      <c r="W124" s="9"/>
      <c r="X124" s="9"/>
      <c r="Y124" s="9"/>
    </row>
    <row r="125" spans="1:25" s="1" customFormat="1" ht="17.25" customHeight="1">
      <c r="A125" s="480" t="s">
        <v>584</v>
      </c>
      <c r="B125" s="443" t="s">
        <v>464</v>
      </c>
      <c r="C125" s="426" t="s">
        <v>50</v>
      </c>
      <c r="D125" s="426" t="s">
        <v>301</v>
      </c>
      <c r="E125" s="426"/>
      <c r="F125" s="446"/>
      <c r="G125" s="440">
        <f>G126</f>
        <v>315</v>
      </c>
      <c r="H125" s="440">
        <f aca="true" t="shared" si="8" ref="H125:K126">H126</f>
        <v>315</v>
      </c>
      <c r="I125" s="440">
        <f t="shared" si="8"/>
        <v>327.6</v>
      </c>
      <c r="J125" s="440">
        <f t="shared" si="8"/>
        <v>340.7</v>
      </c>
      <c r="K125" s="440">
        <f t="shared" si="8"/>
        <v>354.3</v>
      </c>
      <c r="L125" s="143"/>
      <c r="M125" s="154"/>
      <c r="N125" s="338"/>
      <c r="O125" s="128"/>
      <c r="P125" s="128"/>
      <c r="Q125" s="129"/>
      <c r="R125" s="128"/>
      <c r="S125" s="155"/>
      <c r="T125" s="94"/>
      <c r="U125" s="94"/>
      <c r="V125" s="21"/>
      <c r="W125" s="21"/>
      <c r="X125" s="21"/>
      <c r="Y125" s="21"/>
    </row>
    <row r="126" spans="1:25" s="1" customFormat="1" ht="31.5">
      <c r="A126" s="480" t="s">
        <v>585</v>
      </c>
      <c r="B126" s="443" t="s">
        <v>465</v>
      </c>
      <c r="C126" s="426" t="s">
        <v>50</v>
      </c>
      <c r="D126" s="426" t="s">
        <v>301</v>
      </c>
      <c r="E126" s="426" t="s">
        <v>466</v>
      </c>
      <c r="F126" s="446"/>
      <c r="G126" s="440">
        <f>G127</f>
        <v>315</v>
      </c>
      <c r="H126" s="440">
        <f t="shared" si="8"/>
        <v>315</v>
      </c>
      <c r="I126" s="440">
        <f t="shared" si="8"/>
        <v>327.6</v>
      </c>
      <c r="J126" s="440">
        <f t="shared" si="8"/>
        <v>340.7</v>
      </c>
      <c r="K126" s="440">
        <f t="shared" si="8"/>
        <v>354.3</v>
      </c>
      <c r="L126" s="160"/>
      <c r="M126" s="137"/>
      <c r="N126" s="337"/>
      <c r="O126" s="138"/>
      <c r="P126" s="138"/>
      <c r="Q126" s="132"/>
      <c r="R126" s="89"/>
      <c r="S126" s="351"/>
      <c r="T126" s="94"/>
      <c r="U126" s="94"/>
      <c r="V126" s="21"/>
      <c r="W126" s="21"/>
      <c r="X126" s="21"/>
      <c r="Y126" s="21"/>
    </row>
    <row r="127" spans="1:25" s="1" customFormat="1" ht="12.75">
      <c r="A127" s="481" t="s">
        <v>586</v>
      </c>
      <c r="B127" s="448" t="s">
        <v>411</v>
      </c>
      <c r="C127" s="427" t="s">
        <v>50</v>
      </c>
      <c r="D127" s="427" t="s">
        <v>301</v>
      </c>
      <c r="E127" s="427" t="s">
        <v>466</v>
      </c>
      <c r="F127" s="444" t="s">
        <v>86</v>
      </c>
      <c r="G127" s="441">
        <v>315</v>
      </c>
      <c r="H127" s="488">
        <v>315</v>
      </c>
      <c r="I127" s="488">
        <v>327.6</v>
      </c>
      <c r="J127" s="488">
        <v>340.7</v>
      </c>
      <c r="K127" s="488">
        <v>354.3</v>
      </c>
      <c r="L127" s="143"/>
      <c r="M127" s="137"/>
      <c r="N127" s="337"/>
      <c r="O127" s="138"/>
      <c r="P127" s="138"/>
      <c r="Q127" s="132"/>
      <c r="R127" s="138"/>
      <c r="S127" s="266"/>
      <c r="T127" s="94"/>
      <c r="U127" s="94"/>
      <c r="V127" s="21"/>
      <c r="W127" s="21"/>
      <c r="X127" s="21"/>
      <c r="Y127" s="21"/>
    </row>
    <row r="128" spans="1:25" s="3" customFormat="1" ht="12.75">
      <c r="A128" s="480" t="s">
        <v>587</v>
      </c>
      <c r="B128" s="443" t="s">
        <v>588</v>
      </c>
      <c r="C128" s="426" t="s">
        <v>50</v>
      </c>
      <c r="D128" s="426" t="s">
        <v>479</v>
      </c>
      <c r="E128" s="426"/>
      <c r="F128" s="446"/>
      <c r="G128" s="440">
        <f>G129</f>
        <v>2539.1</v>
      </c>
      <c r="H128" s="440">
        <f aca="true" t="shared" si="9" ref="H128:K129">H129</f>
        <v>2539.1</v>
      </c>
      <c r="I128" s="440">
        <f t="shared" si="9"/>
        <v>2532.1</v>
      </c>
      <c r="J128" s="440">
        <f t="shared" si="9"/>
        <v>2633.3</v>
      </c>
      <c r="K128" s="440">
        <f t="shared" si="9"/>
        <v>2738.7</v>
      </c>
      <c r="L128" s="9"/>
      <c r="M128" s="154"/>
      <c r="N128" s="338"/>
      <c r="O128" s="153"/>
      <c r="P128" s="128"/>
      <c r="Q128" s="129"/>
      <c r="R128" s="128"/>
      <c r="S128" s="155"/>
      <c r="T128" s="89"/>
      <c r="U128" s="89"/>
      <c r="V128" s="9"/>
      <c r="W128" s="9"/>
      <c r="X128" s="9"/>
      <c r="Y128" s="9"/>
    </row>
    <row r="129" spans="1:25" s="1" customFormat="1" ht="31.5">
      <c r="A129" s="480" t="s">
        <v>589</v>
      </c>
      <c r="B129" s="443" t="s">
        <v>467</v>
      </c>
      <c r="C129" s="426" t="s">
        <v>50</v>
      </c>
      <c r="D129" s="426" t="s">
        <v>479</v>
      </c>
      <c r="E129" s="462" t="s">
        <v>468</v>
      </c>
      <c r="F129" s="446"/>
      <c r="G129" s="440">
        <f>G130</f>
        <v>2539.1</v>
      </c>
      <c r="H129" s="440">
        <f t="shared" si="9"/>
        <v>2539.1</v>
      </c>
      <c r="I129" s="440">
        <f t="shared" si="9"/>
        <v>2532.1</v>
      </c>
      <c r="J129" s="440">
        <f t="shared" si="9"/>
        <v>2633.3</v>
      </c>
      <c r="K129" s="440">
        <f t="shared" si="9"/>
        <v>2738.7</v>
      </c>
      <c r="L129" s="143"/>
      <c r="M129" s="137"/>
      <c r="N129" s="337"/>
      <c r="O129" s="138"/>
      <c r="P129" s="138"/>
      <c r="Q129" s="132"/>
      <c r="R129" s="138"/>
      <c r="S129" s="266"/>
      <c r="T129" s="94"/>
      <c r="U129" s="94"/>
      <c r="V129" s="21"/>
      <c r="W129" s="21"/>
      <c r="X129" s="21"/>
      <c r="Y129" s="21"/>
    </row>
    <row r="130" spans="1:25" s="1" customFormat="1" ht="12.75">
      <c r="A130" s="481" t="s">
        <v>590</v>
      </c>
      <c r="B130" s="448" t="s">
        <v>411</v>
      </c>
      <c r="C130" s="427" t="s">
        <v>50</v>
      </c>
      <c r="D130" s="427" t="s">
        <v>479</v>
      </c>
      <c r="E130" s="427" t="s">
        <v>468</v>
      </c>
      <c r="F130" s="444" t="s">
        <v>86</v>
      </c>
      <c r="G130" s="441">
        <v>2539.1</v>
      </c>
      <c r="H130" s="488">
        <v>2539.1</v>
      </c>
      <c r="I130" s="488">
        <v>2532.1</v>
      </c>
      <c r="J130" s="488">
        <v>2633.3</v>
      </c>
      <c r="K130" s="488">
        <v>2738.7</v>
      </c>
      <c r="L130" s="146"/>
      <c r="M130" s="137">
        <f>H130</f>
        <v>2539.1</v>
      </c>
      <c r="N130" s="337"/>
      <c r="O130" s="138"/>
      <c r="P130" s="138"/>
      <c r="Q130" s="132"/>
      <c r="R130" s="138"/>
      <c r="S130" s="266"/>
      <c r="T130" s="94"/>
      <c r="U130" s="94"/>
      <c r="V130" s="21"/>
      <c r="W130" s="21"/>
      <c r="X130" s="21"/>
      <c r="Y130" s="21"/>
    </row>
    <row r="131" spans="1:25" s="1" customFormat="1" ht="12.75">
      <c r="A131" s="480" t="s">
        <v>591</v>
      </c>
      <c r="B131" s="443" t="s">
        <v>2</v>
      </c>
      <c r="C131" s="427"/>
      <c r="D131" s="426" t="s">
        <v>46</v>
      </c>
      <c r="E131" s="427"/>
      <c r="F131" s="444"/>
      <c r="G131" s="440">
        <f>G132+G134+G136</f>
        <v>1880.26</v>
      </c>
      <c r="H131" s="440">
        <f>H132+H134+H136</f>
        <v>1880.26</v>
      </c>
      <c r="I131" s="440">
        <f>I132+I134+I136</f>
        <v>2186.2</v>
      </c>
      <c r="J131" s="440">
        <f>J132+J134+J136</f>
        <v>2275.3</v>
      </c>
      <c r="K131" s="440">
        <f>K132+K134+K136</f>
        <v>2368.3</v>
      </c>
      <c r="L131" s="146"/>
      <c r="M131" s="137"/>
      <c r="N131" s="337"/>
      <c r="O131" s="138"/>
      <c r="P131" s="138"/>
      <c r="Q131" s="132"/>
      <c r="R131" s="138"/>
      <c r="S131" s="266"/>
      <c r="T131" s="94"/>
      <c r="U131" s="94"/>
      <c r="V131" s="21"/>
      <c r="W131" s="21"/>
      <c r="X131" s="21"/>
      <c r="Y131" s="21"/>
    </row>
    <row r="132" spans="1:25" s="3" customFormat="1" ht="52.5">
      <c r="A132" s="480" t="s">
        <v>592</v>
      </c>
      <c r="B132" s="443" t="s">
        <v>100</v>
      </c>
      <c r="C132" s="426" t="s">
        <v>50</v>
      </c>
      <c r="D132" s="426" t="s">
        <v>46</v>
      </c>
      <c r="E132" s="426" t="s">
        <v>469</v>
      </c>
      <c r="F132" s="452"/>
      <c r="G132" s="440">
        <f>G133</f>
        <v>1118.2</v>
      </c>
      <c r="H132" s="440">
        <f>H133</f>
        <v>1118.2</v>
      </c>
      <c r="I132" s="440">
        <f>I133</f>
        <v>1329</v>
      </c>
      <c r="J132" s="440">
        <f>J133</f>
        <v>1383.6</v>
      </c>
      <c r="K132" s="440">
        <f>K133</f>
        <v>1440</v>
      </c>
      <c r="L132" s="9"/>
      <c r="M132" s="154"/>
      <c r="N132" s="338"/>
      <c r="O132" s="340"/>
      <c r="P132" s="340"/>
      <c r="Q132" s="129"/>
      <c r="R132" s="128"/>
      <c r="S132" s="155"/>
      <c r="T132" s="89"/>
      <c r="U132" s="89"/>
      <c r="V132" s="9"/>
      <c r="W132" s="9"/>
      <c r="X132" s="9"/>
      <c r="Y132" s="9"/>
    </row>
    <row r="133" spans="1:25" ht="14.25" customHeight="1">
      <c r="A133" s="481" t="s">
        <v>593</v>
      </c>
      <c r="B133" s="448" t="s">
        <v>411</v>
      </c>
      <c r="C133" s="427" t="s">
        <v>50</v>
      </c>
      <c r="D133" s="427" t="s">
        <v>46</v>
      </c>
      <c r="E133" s="427" t="s">
        <v>469</v>
      </c>
      <c r="F133" s="444" t="s">
        <v>86</v>
      </c>
      <c r="G133" s="441">
        <v>1118.2</v>
      </c>
      <c r="H133" s="488">
        <v>1118.2</v>
      </c>
      <c r="I133" s="488">
        <v>1329</v>
      </c>
      <c r="J133" s="488">
        <v>1383.6</v>
      </c>
      <c r="K133" s="488">
        <v>1440</v>
      </c>
      <c r="L133" s="144"/>
      <c r="M133" s="150"/>
      <c r="R133" s="4"/>
      <c r="S133" s="4"/>
      <c r="T133" s="4"/>
      <c r="U133" s="4"/>
      <c r="V133" s="4"/>
      <c r="W133" s="4"/>
      <c r="X133" s="4"/>
      <c r="Y133" s="4"/>
    </row>
    <row r="134" spans="1:25" ht="52.5">
      <c r="A134" s="480" t="s">
        <v>594</v>
      </c>
      <c r="B134" s="443" t="s">
        <v>101</v>
      </c>
      <c r="C134" s="426" t="s">
        <v>50</v>
      </c>
      <c r="D134" s="426" t="s">
        <v>46</v>
      </c>
      <c r="E134" s="426" t="s">
        <v>470</v>
      </c>
      <c r="F134" s="463"/>
      <c r="G134" s="445">
        <f>G135</f>
        <v>761.46</v>
      </c>
      <c r="H134" s="445">
        <f>H135</f>
        <v>761.46</v>
      </c>
      <c r="I134" s="445">
        <f>I135</f>
        <v>856.6</v>
      </c>
      <c r="J134" s="445">
        <f>J135</f>
        <v>891.7</v>
      </c>
      <c r="K134" s="445">
        <f>K135</f>
        <v>928.3</v>
      </c>
      <c r="L134" s="144"/>
      <c r="M134" s="150">
        <f>SUM(M57:M132)</f>
        <v>41485.3</v>
      </c>
      <c r="R134" s="4"/>
      <c r="S134" s="4"/>
      <c r="T134" s="4"/>
      <c r="U134" s="4"/>
      <c r="V134" s="4"/>
      <c r="W134" s="4"/>
      <c r="X134" s="4"/>
      <c r="Y134" s="4"/>
    </row>
    <row r="135" spans="1:25" ht="14.25" customHeight="1">
      <c r="A135" s="481" t="s">
        <v>595</v>
      </c>
      <c r="B135" s="448" t="s">
        <v>411</v>
      </c>
      <c r="C135" s="427" t="s">
        <v>50</v>
      </c>
      <c r="D135" s="427" t="s">
        <v>46</v>
      </c>
      <c r="E135" s="427" t="s">
        <v>470</v>
      </c>
      <c r="F135" s="444" t="s">
        <v>86</v>
      </c>
      <c r="G135" s="484">
        <v>761.46</v>
      </c>
      <c r="H135" s="488">
        <v>761.46</v>
      </c>
      <c r="I135" s="488">
        <v>856.6</v>
      </c>
      <c r="J135" s="488">
        <v>891.7</v>
      </c>
      <c r="K135" s="488">
        <v>928.3</v>
      </c>
      <c r="L135" s="145"/>
      <c r="M135" s="150"/>
      <c r="R135" s="4"/>
      <c r="S135" s="4"/>
      <c r="T135" s="4"/>
      <c r="U135" s="4"/>
      <c r="V135" s="4"/>
      <c r="W135" s="4"/>
      <c r="X135" s="4"/>
      <c r="Y135" s="4"/>
    </row>
    <row r="136" spans="1:25" ht="31.5">
      <c r="A136" s="480" t="s">
        <v>596</v>
      </c>
      <c r="B136" s="443" t="s">
        <v>471</v>
      </c>
      <c r="C136" s="426" t="s">
        <v>50</v>
      </c>
      <c r="D136" s="426" t="s">
        <v>46</v>
      </c>
      <c r="E136" s="464" t="s">
        <v>423</v>
      </c>
      <c r="F136" s="463"/>
      <c r="G136" s="445">
        <f>G137</f>
        <v>0.6</v>
      </c>
      <c r="H136" s="445">
        <f>H137</f>
        <v>0.6</v>
      </c>
      <c r="I136" s="445">
        <f>I137</f>
        <v>0.6</v>
      </c>
      <c r="J136" s="445">
        <f>J137</f>
        <v>0</v>
      </c>
      <c r="K136" s="445">
        <f>K137</f>
        <v>0</v>
      </c>
      <c r="L136" s="145"/>
      <c r="M136" s="150"/>
      <c r="R136" s="4"/>
      <c r="S136" s="4"/>
      <c r="T136" s="4"/>
      <c r="U136" s="4"/>
      <c r="V136" s="4"/>
      <c r="W136" s="4"/>
      <c r="X136" s="4"/>
      <c r="Y136" s="4"/>
    </row>
    <row r="137" spans="1:25" s="1" customFormat="1" ht="56.25">
      <c r="A137" s="481" t="s">
        <v>597</v>
      </c>
      <c r="B137" s="448" t="s">
        <v>133</v>
      </c>
      <c r="C137" s="427" t="s">
        <v>50</v>
      </c>
      <c r="D137" s="427" t="s">
        <v>46</v>
      </c>
      <c r="E137" s="465" t="s">
        <v>423</v>
      </c>
      <c r="F137" s="444" t="s">
        <v>106</v>
      </c>
      <c r="G137" s="484">
        <v>0.6</v>
      </c>
      <c r="H137" s="488">
        <v>0.6</v>
      </c>
      <c r="I137" s="488">
        <v>0.6</v>
      </c>
      <c r="J137" s="488">
        <v>0</v>
      </c>
      <c r="K137" s="488">
        <v>0</v>
      </c>
      <c r="L137" s="143"/>
      <c r="M137" s="159"/>
      <c r="N137" s="21"/>
      <c r="O137" s="126"/>
      <c r="P137" s="103"/>
      <c r="Q137" s="103"/>
      <c r="R137" s="94"/>
      <c r="S137" s="94"/>
      <c r="T137" s="94"/>
      <c r="U137" s="94"/>
      <c r="V137" s="21"/>
      <c r="W137" s="21"/>
      <c r="X137" s="21"/>
      <c r="Y137" s="21"/>
    </row>
    <row r="138" spans="1:25" s="1" customFormat="1" ht="15">
      <c r="A138" s="480" t="s">
        <v>598</v>
      </c>
      <c r="B138" s="443" t="s">
        <v>73</v>
      </c>
      <c r="C138" s="443"/>
      <c r="D138" s="426" t="s">
        <v>54</v>
      </c>
      <c r="E138" s="427"/>
      <c r="F138" s="427"/>
      <c r="G138" s="440">
        <f aca="true" t="shared" si="10" ref="G138:K140">G139</f>
        <v>222.39999999999998</v>
      </c>
      <c r="H138" s="440">
        <f t="shared" si="10"/>
        <v>222.39999999999998</v>
      </c>
      <c r="I138" s="440">
        <f t="shared" si="10"/>
        <v>200</v>
      </c>
      <c r="J138" s="440">
        <f t="shared" si="10"/>
        <v>208</v>
      </c>
      <c r="K138" s="440">
        <f t="shared" si="10"/>
        <v>216.3</v>
      </c>
      <c r="L138" s="143"/>
      <c r="M138" s="159"/>
      <c r="N138" s="21"/>
      <c r="O138" s="126"/>
      <c r="P138" s="103"/>
      <c r="Q138" s="103"/>
      <c r="R138" s="94"/>
      <c r="S138" s="94"/>
      <c r="T138" s="94"/>
      <c r="U138" s="94"/>
      <c r="V138" s="21"/>
      <c r="W138" s="21"/>
      <c r="X138" s="21"/>
      <c r="Y138" s="21"/>
    </row>
    <row r="139" spans="1:25" s="1" customFormat="1" ht="10.5" customHeight="1">
      <c r="A139" s="480" t="s">
        <v>599</v>
      </c>
      <c r="B139" s="443" t="s">
        <v>56</v>
      </c>
      <c r="C139" s="426"/>
      <c r="D139" s="426" t="s">
        <v>55</v>
      </c>
      <c r="E139" s="426"/>
      <c r="F139" s="446"/>
      <c r="G139" s="440">
        <f t="shared" si="10"/>
        <v>222.39999999999998</v>
      </c>
      <c r="H139" s="440">
        <f t="shared" si="10"/>
        <v>222.39999999999998</v>
      </c>
      <c r="I139" s="440">
        <f t="shared" si="10"/>
        <v>200</v>
      </c>
      <c r="J139" s="440">
        <f t="shared" si="10"/>
        <v>208</v>
      </c>
      <c r="K139" s="440">
        <f t="shared" si="10"/>
        <v>216.3</v>
      </c>
      <c r="L139" s="143"/>
      <c r="M139" s="146"/>
      <c r="N139" s="21"/>
      <c r="O139" s="21"/>
      <c r="P139" s="103"/>
      <c r="Q139" s="103"/>
      <c r="R139" s="94"/>
      <c r="S139" s="94"/>
      <c r="T139" s="94"/>
      <c r="U139" s="94"/>
      <c r="V139" s="21"/>
      <c r="W139" s="21"/>
      <c r="X139" s="21"/>
      <c r="Y139" s="21"/>
    </row>
    <row r="140" spans="1:25" s="1" customFormat="1" ht="105">
      <c r="A140" s="480" t="s">
        <v>600</v>
      </c>
      <c r="B140" s="443" t="s">
        <v>472</v>
      </c>
      <c r="C140" s="426" t="s">
        <v>50</v>
      </c>
      <c r="D140" s="426" t="s">
        <v>55</v>
      </c>
      <c r="E140" s="426" t="s">
        <v>473</v>
      </c>
      <c r="F140" s="446"/>
      <c r="G140" s="440">
        <f t="shared" si="10"/>
        <v>222.39999999999998</v>
      </c>
      <c r="H140" s="440">
        <f t="shared" si="10"/>
        <v>222.39999999999998</v>
      </c>
      <c r="I140" s="440">
        <f t="shared" si="10"/>
        <v>200</v>
      </c>
      <c r="J140" s="440">
        <f t="shared" si="10"/>
        <v>208</v>
      </c>
      <c r="K140" s="440">
        <f t="shared" si="10"/>
        <v>216.3</v>
      </c>
      <c r="L140" s="146"/>
      <c r="M140" s="146"/>
      <c r="N140" s="21"/>
      <c r="O140" s="103"/>
      <c r="P140" s="103"/>
      <c r="Q140" s="103"/>
      <c r="R140" s="94"/>
      <c r="S140" s="94"/>
      <c r="T140" s="94"/>
      <c r="U140" s="94"/>
      <c r="V140" s="21"/>
      <c r="W140" s="21"/>
      <c r="X140" s="21"/>
      <c r="Y140" s="21"/>
    </row>
    <row r="141" spans="1:25" s="1" customFormat="1" ht="24" customHeight="1">
      <c r="A141" s="481" t="s">
        <v>137</v>
      </c>
      <c r="B141" s="448" t="s">
        <v>286</v>
      </c>
      <c r="C141" s="427" t="s">
        <v>50</v>
      </c>
      <c r="D141" s="427" t="s">
        <v>55</v>
      </c>
      <c r="E141" s="427" t="s">
        <v>473</v>
      </c>
      <c r="F141" s="444" t="s">
        <v>93</v>
      </c>
      <c r="G141" s="484">
        <f>206.7+15.7</f>
        <v>222.39999999999998</v>
      </c>
      <c r="H141" s="488">
        <v>222.39999999999998</v>
      </c>
      <c r="I141" s="488">
        <v>200</v>
      </c>
      <c r="J141" s="488">
        <v>208</v>
      </c>
      <c r="K141" s="488">
        <v>216.3</v>
      </c>
      <c r="L141" s="146"/>
      <c r="M141" s="146"/>
      <c r="N141" s="21"/>
      <c r="O141" s="103"/>
      <c r="P141" s="103"/>
      <c r="Q141" s="103"/>
      <c r="R141" s="94"/>
      <c r="S141" s="94"/>
      <c r="T141" s="94"/>
      <c r="U141" s="94"/>
      <c r="V141" s="21"/>
      <c r="W141" s="21"/>
      <c r="X141" s="21"/>
      <c r="Y141" s="21"/>
    </row>
    <row r="142" spans="1:25" s="1" customFormat="1" ht="14.25" customHeight="1">
      <c r="A142" s="480" t="s">
        <v>601</v>
      </c>
      <c r="B142" s="443" t="s">
        <v>58</v>
      </c>
      <c r="C142" s="426" t="s">
        <v>50</v>
      </c>
      <c r="D142" s="426" t="s">
        <v>57</v>
      </c>
      <c r="E142" s="427"/>
      <c r="F142" s="444"/>
      <c r="G142" s="440">
        <f aca="true" t="shared" si="11" ref="G142:K144">G143</f>
        <v>1492.1000000000001</v>
      </c>
      <c r="H142" s="440">
        <f t="shared" si="11"/>
        <v>1492.1000000000001</v>
      </c>
      <c r="I142" s="440">
        <f t="shared" si="11"/>
        <v>767.7</v>
      </c>
      <c r="J142" s="440">
        <f t="shared" si="11"/>
        <v>798.4</v>
      </c>
      <c r="K142" s="440">
        <f t="shared" si="11"/>
        <v>830.3</v>
      </c>
      <c r="L142" s="146"/>
      <c r="M142" s="146"/>
      <c r="N142" s="21"/>
      <c r="O142" s="103"/>
      <c r="P142" s="103"/>
      <c r="Q142" s="103"/>
      <c r="R142" s="94"/>
      <c r="S142" s="94"/>
      <c r="T142" s="94"/>
      <c r="U142" s="94"/>
      <c r="V142" s="21"/>
      <c r="W142" s="21"/>
      <c r="X142" s="21"/>
      <c r="Y142" s="21"/>
    </row>
    <row r="143" spans="1:25" s="1" customFormat="1" ht="15">
      <c r="A143" s="480" t="s">
        <v>602</v>
      </c>
      <c r="B143" s="443" t="s">
        <v>15</v>
      </c>
      <c r="C143" s="426" t="s">
        <v>50</v>
      </c>
      <c r="D143" s="426" t="s">
        <v>59</v>
      </c>
      <c r="E143" s="426"/>
      <c r="F143" s="446"/>
      <c r="G143" s="440">
        <f t="shared" si="11"/>
        <v>1492.1000000000001</v>
      </c>
      <c r="H143" s="440">
        <f t="shared" si="11"/>
        <v>1492.1000000000001</v>
      </c>
      <c r="I143" s="440">
        <f t="shared" si="11"/>
        <v>767.7</v>
      </c>
      <c r="J143" s="440">
        <f t="shared" si="11"/>
        <v>798.4</v>
      </c>
      <c r="K143" s="440">
        <f t="shared" si="11"/>
        <v>830.3</v>
      </c>
      <c r="L143" s="146"/>
      <c r="M143" s="146"/>
      <c r="N143" s="21"/>
      <c r="O143" s="103"/>
      <c r="P143" s="103"/>
      <c r="Q143" s="103"/>
      <c r="R143" s="94"/>
      <c r="S143" s="94"/>
      <c r="T143" s="94"/>
      <c r="U143" s="94"/>
      <c r="V143" s="21"/>
      <c r="W143" s="21"/>
      <c r="X143" s="21"/>
      <c r="Y143" s="21"/>
    </row>
    <row r="144" spans="1:25" s="1" customFormat="1" ht="63">
      <c r="A144" s="480" t="s">
        <v>603</v>
      </c>
      <c r="B144" s="428" t="s">
        <v>474</v>
      </c>
      <c r="C144" s="426" t="s">
        <v>50</v>
      </c>
      <c r="D144" s="426" t="s">
        <v>59</v>
      </c>
      <c r="E144" s="426" t="s">
        <v>475</v>
      </c>
      <c r="F144" s="444"/>
      <c r="G144" s="440">
        <f t="shared" si="11"/>
        <v>1492.1000000000001</v>
      </c>
      <c r="H144" s="440">
        <f t="shared" si="11"/>
        <v>1492.1000000000001</v>
      </c>
      <c r="I144" s="440">
        <f t="shared" si="11"/>
        <v>767.7</v>
      </c>
      <c r="J144" s="440">
        <f t="shared" si="11"/>
        <v>798.4</v>
      </c>
      <c r="K144" s="440">
        <f t="shared" si="11"/>
        <v>830.3</v>
      </c>
      <c r="L144" s="146"/>
      <c r="M144" s="146"/>
      <c r="N144" s="21"/>
      <c r="O144" s="103"/>
      <c r="P144" s="103"/>
      <c r="Q144" s="103"/>
      <c r="R144" s="94"/>
      <c r="S144" s="94"/>
      <c r="T144" s="94"/>
      <c r="U144" s="94"/>
      <c r="V144" s="21"/>
      <c r="W144" s="21"/>
      <c r="X144" s="21"/>
      <c r="Y144" s="21"/>
    </row>
    <row r="145" spans="1:25" ht="30" customHeight="1">
      <c r="A145" s="481" t="s">
        <v>604</v>
      </c>
      <c r="B145" s="448" t="s">
        <v>286</v>
      </c>
      <c r="C145" s="427" t="s">
        <v>50</v>
      </c>
      <c r="D145" s="427" t="s">
        <v>59</v>
      </c>
      <c r="E145" s="427" t="s">
        <v>475</v>
      </c>
      <c r="F145" s="427" t="s">
        <v>93</v>
      </c>
      <c r="G145" s="441">
        <f>1499.7-7.6</f>
        <v>1492.1000000000001</v>
      </c>
      <c r="H145" s="488">
        <v>1492.1000000000001</v>
      </c>
      <c r="I145" s="488">
        <v>767.7</v>
      </c>
      <c r="J145" s="488">
        <v>798.4</v>
      </c>
      <c r="K145" s="488">
        <v>830.3</v>
      </c>
      <c r="L145" s="145"/>
      <c r="M145" s="4"/>
      <c r="R145" s="4"/>
      <c r="S145" s="4"/>
      <c r="T145" s="4"/>
      <c r="U145" s="4"/>
      <c r="V145" s="4"/>
      <c r="W145" s="4"/>
      <c r="X145" s="4"/>
      <c r="Y145" s="4"/>
    </row>
    <row r="146" spans="1:25" ht="15">
      <c r="A146" s="429"/>
      <c r="B146" s="466" t="s">
        <v>152</v>
      </c>
      <c r="C146" s="467"/>
      <c r="D146" s="467"/>
      <c r="E146" s="464"/>
      <c r="F146" s="464"/>
      <c r="G146" s="442">
        <f>G22+G38</f>
        <v>59269.06</v>
      </c>
      <c r="H146" s="442">
        <f>H22+H38</f>
        <v>59191.06</v>
      </c>
      <c r="I146" s="442">
        <f>I22+I38</f>
        <v>43694.01</v>
      </c>
      <c r="J146" s="442">
        <f>J22+J38</f>
        <v>45400.600000000006</v>
      </c>
      <c r="K146" s="442">
        <f>K22+K38</f>
        <v>45174.30000000001</v>
      </c>
      <c r="M146" s="59"/>
      <c r="N146" s="103"/>
      <c r="O146" s="103"/>
      <c r="P146" s="103"/>
      <c r="Q146" s="103"/>
      <c r="R146" s="59"/>
      <c r="S146" s="59"/>
      <c r="T146" s="59"/>
      <c r="U146" s="59"/>
      <c r="V146" s="4"/>
      <c r="W146" s="4"/>
      <c r="X146" s="4"/>
      <c r="Y146" s="4"/>
    </row>
    <row r="147" spans="1:25" ht="19.5" customHeight="1">
      <c r="A147" s="304"/>
      <c r="B147" s="466" t="s">
        <v>159</v>
      </c>
      <c r="C147" s="311"/>
      <c r="D147" s="312"/>
      <c r="E147" s="313"/>
      <c r="F147" s="314"/>
      <c r="G147" s="442">
        <f>G146-G135-G133-G54-G46</f>
        <v>55636.1</v>
      </c>
      <c r="H147" s="442">
        <f>H146-H135-H133-H54-H46</f>
        <v>55565.9</v>
      </c>
      <c r="I147" s="442">
        <f>I146-I135-I133-I54-I46</f>
        <v>39568.3</v>
      </c>
      <c r="J147" s="442">
        <f>J146-J135-J133-J54-J46</f>
        <v>41105.100000000006</v>
      </c>
      <c r="K147" s="442">
        <f>K146-K135-K133-K54-K46</f>
        <v>40703.30000000001</v>
      </c>
      <c r="M147" s="59"/>
      <c r="N147" s="59"/>
      <c r="O147" s="59"/>
      <c r="P147" s="59"/>
      <c r="Q147" s="59"/>
      <c r="R147" s="59"/>
      <c r="S147" s="59"/>
      <c r="T147" s="59"/>
      <c r="U147" s="59"/>
      <c r="V147" s="4"/>
      <c r="W147" s="4"/>
      <c r="X147" s="4"/>
      <c r="Y147" s="4"/>
    </row>
    <row r="148" spans="1:25" ht="12.75" customHeight="1">
      <c r="A148" s="300"/>
      <c r="B148" s="466" t="s">
        <v>109</v>
      </c>
      <c r="C148" s="277"/>
      <c r="D148" s="277"/>
      <c r="E148" s="277"/>
      <c r="F148" s="278"/>
      <c r="G148" s="442">
        <f>G13</f>
        <v>50842.3</v>
      </c>
      <c r="H148" s="442">
        <f>H13</f>
        <v>52230</v>
      </c>
      <c r="I148" s="442">
        <f>I13</f>
        <v>28587.4</v>
      </c>
      <c r="J148" s="442">
        <f>J13</f>
        <v>56746.7</v>
      </c>
      <c r="K148" s="442">
        <f>K13</f>
        <v>29667.800000000003</v>
      </c>
      <c r="M148" s="59"/>
      <c r="N148" s="103"/>
      <c r="O148" s="103"/>
      <c r="P148" s="103"/>
      <c r="Q148" s="103"/>
      <c r="R148" s="59"/>
      <c r="S148" s="59"/>
      <c r="T148" s="59"/>
      <c r="U148" s="59"/>
      <c r="V148" s="4"/>
      <c r="W148" s="4"/>
      <c r="X148" s="4"/>
      <c r="Y148" s="4"/>
    </row>
    <row r="149" spans="1:25" ht="16.5" customHeight="1">
      <c r="A149" s="361"/>
      <c r="B149" s="466" t="s">
        <v>160</v>
      </c>
      <c r="C149" s="277"/>
      <c r="D149" s="277"/>
      <c r="E149" s="277"/>
      <c r="F149" s="278"/>
      <c r="G149" s="442">
        <f>G148-G18</f>
        <v>47209.3</v>
      </c>
      <c r="H149" s="442">
        <f>H148-H18</f>
        <v>48604.8</v>
      </c>
      <c r="I149" s="442">
        <f>I148-I18</f>
        <v>24461.7</v>
      </c>
      <c r="J149" s="442">
        <f>J148-J18</f>
        <v>52451.2</v>
      </c>
      <c r="K149" s="442">
        <f>K148-K18</f>
        <v>25196.800000000003</v>
      </c>
      <c r="M149" s="4"/>
      <c r="N149" s="86"/>
      <c r="O149" s="86"/>
      <c r="P149" s="112"/>
      <c r="Q149" s="112"/>
      <c r="R149" s="113"/>
      <c r="S149" s="86"/>
      <c r="T149" s="4"/>
      <c r="U149" s="4"/>
      <c r="V149" s="4"/>
      <c r="W149" s="4"/>
      <c r="X149" s="4"/>
      <c r="Y149" s="4"/>
    </row>
    <row r="150" spans="1:25" ht="16.5" customHeight="1">
      <c r="A150" s="282" t="s">
        <v>111</v>
      </c>
      <c r="B150" s="466" t="s">
        <v>615</v>
      </c>
      <c r="C150" s="316"/>
      <c r="D150" s="316"/>
      <c r="E150" s="316"/>
      <c r="F150" s="316"/>
      <c r="G150" s="442">
        <f>G148-G146</f>
        <v>-8426.759999999995</v>
      </c>
      <c r="H150" s="442">
        <f>H148-H146</f>
        <v>-6961.059999999998</v>
      </c>
      <c r="I150" s="442">
        <f>I148-I146</f>
        <v>-15106.61</v>
      </c>
      <c r="J150" s="442">
        <f>J148-J146</f>
        <v>11346.099999999991</v>
      </c>
      <c r="K150" s="442">
        <f>K148-K146</f>
        <v>-15506.500000000007</v>
      </c>
      <c r="M150" s="4"/>
      <c r="N150" s="86"/>
      <c r="O150" s="86"/>
      <c r="P150" s="112"/>
      <c r="Q150" s="112"/>
      <c r="R150" s="113"/>
      <c r="S150" s="86"/>
      <c r="T150" s="4"/>
      <c r="U150" s="4"/>
      <c r="V150" s="4"/>
      <c r="W150" s="4"/>
      <c r="X150" s="4"/>
      <c r="Y150" s="4"/>
    </row>
    <row r="151" spans="1:25" ht="18.75" customHeight="1">
      <c r="A151" s="282" t="s">
        <v>113</v>
      </c>
      <c r="B151" s="466" t="s">
        <v>151</v>
      </c>
      <c r="C151" s="316"/>
      <c r="D151" s="316"/>
      <c r="E151" s="316"/>
      <c r="F151" s="317"/>
      <c r="G151" s="442">
        <v>26593.5</v>
      </c>
      <c r="H151" s="442">
        <f>G151+H148-H146</f>
        <v>19632.440000000002</v>
      </c>
      <c r="I151" s="442">
        <f>H151+I148-I146</f>
        <v>4525.830000000002</v>
      </c>
      <c r="J151" s="442">
        <f>I151+J148-J146</f>
        <v>15871.929999999993</v>
      </c>
      <c r="K151" s="442">
        <f>J151+K148-K146</f>
        <v>365.42999999998574</v>
      </c>
      <c r="M151" s="4"/>
      <c r="N151" s="86"/>
      <c r="O151" s="86"/>
      <c r="P151" s="112"/>
      <c r="Q151" s="112"/>
      <c r="R151" s="113"/>
      <c r="S151" s="86"/>
      <c r="T151" s="4"/>
      <c r="U151" s="4"/>
      <c r="V151" s="4"/>
      <c r="W151" s="4"/>
      <c r="X151" s="4"/>
      <c r="Y151" s="4"/>
    </row>
    <row r="152" spans="1:25" ht="19.5">
      <c r="A152" s="282" t="s">
        <v>150</v>
      </c>
      <c r="B152" s="466" t="s">
        <v>112</v>
      </c>
      <c r="C152" s="316"/>
      <c r="D152" s="316"/>
      <c r="E152" s="316"/>
      <c r="F152" s="317"/>
      <c r="G152" s="442">
        <v>0</v>
      </c>
      <c r="H152" s="442">
        <v>0</v>
      </c>
      <c r="I152" s="442">
        <v>0</v>
      </c>
      <c r="J152" s="442">
        <v>0</v>
      </c>
      <c r="K152" s="442">
        <v>0</v>
      </c>
      <c r="L152" s="8"/>
      <c r="M152" s="4"/>
      <c r="N152" s="87"/>
      <c r="O152" s="114"/>
      <c r="P152" s="115"/>
      <c r="Q152" s="115"/>
      <c r="R152" s="116"/>
      <c r="S152" s="86"/>
      <c r="T152" s="4"/>
      <c r="U152" s="4"/>
      <c r="V152" s="4"/>
      <c r="W152" s="4"/>
      <c r="X152" s="4"/>
      <c r="Y152" s="4"/>
    </row>
    <row r="153" spans="1:22" ht="47.25" customHeight="1">
      <c r="A153" s="318"/>
      <c r="B153" s="428" t="s">
        <v>118</v>
      </c>
      <c r="C153" s="316"/>
      <c r="D153" s="316"/>
      <c r="E153" s="316"/>
      <c r="F153" s="317"/>
      <c r="G153" s="442">
        <v>978</v>
      </c>
      <c r="H153" s="442">
        <v>978</v>
      </c>
      <c r="I153" s="442">
        <v>978</v>
      </c>
      <c r="J153" s="442">
        <v>978</v>
      </c>
      <c r="K153" s="442">
        <v>978</v>
      </c>
      <c r="L153" s="70"/>
      <c r="M153" s="4"/>
      <c r="N153" s="87"/>
      <c r="O153" s="86"/>
      <c r="P153" s="86"/>
      <c r="Q153" s="86"/>
      <c r="R153" s="86"/>
      <c r="S153" s="86"/>
      <c r="T153" s="4"/>
      <c r="U153" s="4"/>
      <c r="V153" s="4"/>
    </row>
    <row r="154" spans="1:22" ht="36.75" customHeight="1">
      <c r="A154" s="318"/>
      <c r="B154" s="428" t="s">
        <v>119</v>
      </c>
      <c r="C154" s="316"/>
      <c r="D154" s="316"/>
      <c r="E154" s="316"/>
      <c r="F154" s="317"/>
      <c r="G154" s="442">
        <v>886</v>
      </c>
      <c r="H154" s="442">
        <v>886</v>
      </c>
      <c r="I154" s="442">
        <v>886</v>
      </c>
      <c r="J154" s="442">
        <v>886</v>
      </c>
      <c r="K154" s="442">
        <v>886</v>
      </c>
      <c r="L154" s="70"/>
      <c r="M154" s="4"/>
      <c r="N154" s="87"/>
      <c r="O154" s="86"/>
      <c r="P154" s="112"/>
      <c r="Q154" s="112"/>
      <c r="R154" s="113"/>
      <c r="S154" s="86"/>
      <c r="T154" s="4"/>
      <c r="U154" s="4"/>
      <c r="V154" s="4"/>
    </row>
    <row r="155" spans="1:22" ht="39" customHeight="1">
      <c r="A155" s="318"/>
      <c r="B155" s="400" t="s">
        <v>139</v>
      </c>
      <c r="C155" s="316"/>
      <c r="D155" s="316"/>
      <c r="E155" s="316"/>
      <c r="F155" s="317"/>
      <c r="G155" s="442">
        <v>902</v>
      </c>
      <c r="H155" s="442">
        <v>902</v>
      </c>
      <c r="I155" s="442">
        <v>902</v>
      </c>
      <c r="J155" s="442">
        <v>902</v>
      </c>
      <c r="K155" s="442">
        <v>902</v>
      </c>
      <c r="L155" s="40"/>
      <c r="M155" s="4"/>
      <c r="N155" s="86"/>
      <c r="O155" s="114"/>
      <c r="P155" s="117"/>
      <c r="Q155" s="117"/>
      <c r="R155" s="117"/>
      <c r="S155" s="86"/>
      <c r="T155" s="4"/>
      <c r="U155" s="4"/>
      <c r="V155" s="4"/>
    </row>
    <row r="156" spans="1:22" ht="36.75" customHeight="1">
      <c r="A156" s="318"/>
      <c r="B156" s="428" t="s">
        <v>80</v>
      </c>
      <c r="C156" s="316"/>
      <c r="D156" s="316"/>
      <c r="E156" s="316"/>
      <c r="F156" s="317"/>
      <c r="G156" s="442">
        <f>G18</f>
        <v>3633</v>
      </c>
      <c r="H156" s="442">
        <f>H18</f>
        <v>3625.2</v>
      </c>
      <c r="I156" s="442">
        <f>I18</f>
        <v>4125.7</v>
      </c>
      <c r="J156" s="442">
        <f>J18</f>
        <v>4295.5</v>
      </c>
      <c r="K156" s="442">
        <f>K18</f>
        <v>4471</v>
      </c>
      <c r="L156" s="11"/>
      <c r="M156" s="4"/>
      <c r="N156" s="87"/>
      <c r="O156" s="114"/>
      <c r="P156" s="117"/>
      <c r="Q156" s="117"/>
      <c r="R156" s="118"/>
      <c r="S156" s="86"/>
      <c r="T156" s="4"/>
      <c r="U156" s="4"/>
      <c r="V156" s="4"/>
    </row>
    <row r="157" spans="1:22" ht="36" customHeight="1">
      <c r="A157" s="318"/>
      <c r="B157" s="428" t="s">
        <v>162</v>
      </c>
      <c r="C157" s="316"/>
      <c r="D157" s="316"/>
      <c r="E157" s="316"/>
      <c r="F157" s="317"/>
      <c r="G157" s="442">
        <f>G133</f>
        <v>1118.2</v>
      </c>
      <c r="H157" s="442">
        <f>H133</f>
        <v>1118.2</v>
      </c>
      <c r="I157" s="442">
        <f>I133</f>
        <v>1329</v>
      </c>
      <c r="J157" s="442">
        <f>J133</f>
        <v>1383.6</v>
      </c>
      <c r="K157" s="442">
        <f>K133</f>
        <v>1440</v>
      </c>
      <c r="L157" s="36"/>
      <c r="M157" s="4"/>
      <c r="N157" s="23"/>
      <c r="R157" s="4"/>
      <c r="S157" s="4"/>
      <c r="T157" s="4"/>
      <c r="U157" s="4"/>
      <c r="V157" s="4"/>
    </row>
    <row r="158" spans="1:22" ht="47.25" customHeight="1">
      <c r="A158" s="318"/>
      <c r="B158" s="428" t="s">
        <v>81</v>
      </c>
      <c r="C158" s="316"/>
      <c r="D158" s="316"/>
      <c r="E158" s="316"/>
      <c r="F158" s="316"/>
      <c r="G158" s="77"/>
      <c r="H158" s="494"/>
      <c r="I158" s="77"/>
      <c r="J158" s="77"/>
      <c r="K158" s="77"/>
      <c r="L158" s="26"/>
      <c r="M158" s="4"/>
      <c r="O158" s="86"/>
      <c r="P158" s="112"/>
      <c r="Q158" s="112"/>
      <c r="R158" s="113"/>
      <c r="S158" s="4"/>
      <c r="T158" s="4"/>
      <c r="U158" s="4"/>
      <c r="V158" s="4"/>
    </row>
    <row r="159" spans="1:22" ht="19.5" customHeight="1">
      <c r="A159" s="65"/>
      <c r="B159" s="23"/>
      <c r="C159" s="28"/>
      <c r="D159" s="4"/>
      <c r="E159" s="4"/>
      <c r="F159" s="23"/>
      <c r="G159" s="493"/>
      <c r="H159" s="33"/>
      <c r="I159" s="33"/>
      <c r="J159" s="493"/>
      <c r="L159" s="368"/>
      <c r="M159" s="4"/>
      <c r="N159" s="27"/>
      <c r="O159" s="114"/>
      <c r="P159" s="117"/>
      <c r="Q159" s="117"/>
      <c r="R159" s="117"/>
      <c r="S159" s="4"/>
      <c r="T159" s="4"/>
      <c r="U159" s="4"/>
      <c r="V159" s="4"/>
    </row>
    <row r="160" spans="1:22" ht="18.75" customHeight="1">
      <c r="A160" s="27"/>
      <c r="B160" s="69"/>
      <c r="C160" s="69"/>
      <c r="D160" s="25"/>
      <c r="E160" s="67"/>
      <c r="F160" s="67"/>
      <c r="G160" s="374"/>
      <c r="H160" s="40"/>
      <c r="I160" s="40"/>
      <c r="J160" s="375"/>
      <c r="K160" s="18"/>
      <c r="L160" s="20"/>
      <c r="M160" s="4"/>
      <c r="N160" s="23"/>
      <c r="O160" s="114"/>
      <c r="P160" s="117"/>
      <c r="Q160" s="117"/>
      <c r="R160" s="118"/>
      <c r="S160" s="4"/>
      <c r="T160" s="4"/>
      <c r="U160" s="4"/>
      <c r="V160" s="4"/>
    </row>
    <row r="161" spans="1:22" ht="18.75" customHeight="1">
      <c r="A161" s="27"/>
      <c r="B161" s="69"/>
      <c r="C161" s="69"/>
      <c r="D161" s="25"/>
      <c r="E161" s="67"/>
      <c r="F161" s="67"/>
      <c r="G161" s="67"/>
      <c r="H161" s="40"/>
      <c r="I161" s="70"/>
      <c r="J161" s="70"/>
      <c r="K161" s="18"/>
      <c r="L161" s="20"/>
      <c r="M161" s="4"/>
      <c r="N161" s="23"/>
      <c r="O161" s="114"/>
      <c r="P161" s="117"/>
      <c r="Q161" s="117"/>
      <c r="R161" s="118"/>
      <c r="S161" s="4"/>
      <c r="T161" s="4"/>
      <c r="U161" s="4"/>
      <c r="V161" s="4"/>
    </row>
    <row r="162" spans="1:22" ht="25.5" customHeight="1">
      <c r="A162" s="23"/>
      <c r="B162" s="69"/>
      <c r="C162" s="69"/>
      <c r="D162" s="65"/>
      <c r="E162" s="65"/>
      <c r="F162" s="27"/>
      <c r="G162" s="27"/>
      <c r="H162" s="40"/>
      <c r="I162" s="40"/>
      <c r="J162" s="40"/>
      <c r="K162" s="70"/>
      <c r="L162" s="145"/>
      <c r="M162" s="4"/>
      <c r="R162" s="4"/>
      <c r="S162" s="4"/>
      <c r="T162" s="4"/>
      <c r="U162" s="4"/>
      <c r="V162" s="4"/>
    </row>
    <row r="163" spans="1:22" ht="21" customHeight="1">
      <c r="A163" s="503"/>
      <c r="B163" s="503"/>
      <c r="C163" s="78"/>
      <c r="D163" s="5"/>
      <c r="E163" s="18"/>
      <c r="F163" s="5"/>
      <c r="G163" s="5"/>
      <c r="H163" s="33"/>
      <c r="I163" s="10"/>
      <c r="J163" s="10"/>
      <c r="K163" s="36"/>
      <c r="L163" s="18"/>
      <c r="M163" s="4"/>
      <c r="N163" s="27"/>
      <c r="R163" s="4"/>
      <c r="S163" s="4"/>
      <c r="T163" s="4"/>
      <c r="U163" s="4"/>
      <c r="V163" s="4"/>
    </row>
    <row r="164" spans="1:22" ht="18" customHeight="1">
      <c r="A164" s="503"/>
      <c r="B164" s="503"/>
      <c r="C164" s="78"/>
      <c r="D164" s="35"/>
      <c r="E164" s="35"/>
      <c r="F164" s="35"/>
      <c r="G164" s="35"/>
      <c r="H164" s="33"/>
      <c r="I164" s="10"/>
      <c r="J164" s="10"/>
      <c r="K164" s="10"/>
      <c r="L164" s="36"/>
      <c r="M164" s="4"/>
      <c r="N164" s="23"/>
      <c r="R164" s="4"/>
      <c r="S164" s="4"/>
      <c r="T164" s="4"/>
      <c r="U164" s="4"/>
      <c r="V164" s="4"/>
    </row>
    <row r="165" spans="1:22" s="1" customFormat="1" ht="21" customHeight="1">
      <c r="A165" s="503"/>
      <c r="B165" s="503"/>
      <c r="C165" s="78"/>
      <c r="D165" s="29"/>
      <c r="E165" s="29"/>
      <c r="F165" s="29"/>
      <c r="G165" s="29"/>
      <c r="H165" s="33"/>
      <c r="I165" s="10"/>
      <c r="J165" s="10"/>
      <c r="K165" s="10"/>
      <c r="L165" s="10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s="1" customFormat="1" ht="15.75" customHeight="1">
      <c r="A166" s="503"/>
      <c r="B166" s="503"/>
      <c r="C166" s="78"/>
      <c r="D166" s="29"/>
      <c r="E166" s="29"/>
      <c r="F166" s="29"/>
      <c r="G166" s="29"/>
      <c r="H166" s="33"/>
      <c r="I166" s="10"/>
      <c r="J166" s="10"/>
      <c r="K166" s="10"/>
      <c r="L166" s="10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s="1" customFormat="1" ht="18" customHeight="1">
      <c r="A167" s="503"/>
      <c r="B167" s="503"/>
      <c r="C167" s="78"/>
      <c r="D167" s="29"/>
      <c r="E167" s="29"/>
      <c r="F167" s="29"/>
      <c r="G167" s="29"/>
      <c r="H167" s="10"/>
      <c r="I167" s="10"/>
      <c r="J167" s="10"/>
      <c r="K167" s="10"/>
      <c r="L167" s="10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s="1" customFormat="1" ht="15.75" customHeight="1">
      <c r="A168" s="503"/>
      <c r="B168" s="503"/>
      <c r="C168" s="78"/>
      <c r="D168" s="29"/>
      <c r="E168" s="29"/>
      <c r="F168" s="29"/>
      <c r="G168" s="29"/>
      <c r="H168" s="10"/>
      <c r="I168" s="10"/>
      <c r="J168" s="10"/>
      <c r="K168" s="10"/>
      <c r="L168" s="10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s="1" customFormat="1" ht="20.25" customHeight="1">
      <c r="A169" s="503"/>
      <c r="B169" s="503"/>
      <c r="C169" s="78"/>
      <c r="D169" s="29"/>
      <c r="E169" s="29"/>
      <c r="F169" s="29"/>
      <c r="G169" s="29"/>
      <c r="H169" s="10"/>
      <c r="I169" s="10"/>
      <c r="J169" s="10"/>
      <c r="K169" s="10"/>
      <c r="L169" s="10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s="1" customFormat="1" ht="19.5" customHeight="1">
      <c r="A170" s="25"/>
      <c r="B170" s="9"/>
      <c r="C170" s="9"/>
      <c r="D170" s="35"/>
      <c r="E170" s="9"/>
      <c r="F170" s="9"/>
      <c r="G170" s="9"/>
      <c r="H170" s="21"/>
      <c r="I170" s="9"/>
      <c r="J170" s="9"/>
      <c r="K170" s="10"/>
      <c r="L170" s="10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s="1" customFormat="1" ht="31.5" customHeight="1">
      <c r="A171" s="30"/>
      <c r="J171" s="21"/>
      <c r="K171" s="11"/>
      <c r="L171" s="10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s="1" customFormat="1" ht="25.5" customHeight="1">
      <c r="A172" s="30"/>
      <c r="B172" s="9"/>
      <c r="C172" s="9"/>
      <c r="D172" s="35"/>
      <c r="E172" s="9"/>
      <c r="F172" s="9"/>
      <c r="G172" s="9"/>
      <c r="H172" s="21"/>
      <c r="I172" s="9"/>
      <c r="J172" s="9"/>
      <c r="K172" s="21"/>
      <c r="L172" s="146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s="1" customFormat="1" ht="25.5" customHeight="1">
      <c r="A173" s="23"/>
      <c r="B173" s="28"/>
      <c r="C173" s="28"/>
      <c r="D173" s="23"/>
      <c r="E173" s="23"/>
      <c r="F173" s="23"/>
      <c r="G173" s="23"/>
      <c r="H173" s="36"/>
      <c r="I173" s="36"/>
      <c r="J173" s="36"/>
      <c r="K173" s="11"/>
      <c r="L173" s="1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12" s="5" customFormat="1" ht="21.75" customHeight="1">
      <c r="A174" s="504"/>
      <c r="B174" s="504"/>
      <c r="C174" s="58"/>
      <c r="H174" s="38"/>
      <c r="I174" s="38"/>
      <c r="J174" s="38"/>
      <c r="K174" s="36"/>
      <c r="L174" s="11"/>
    </row>
    <row r="175" spans="1:22" ht="18">
      <c r="A175" s="504"/>
      <c r="B175" s="504"/>
      <c r="C175" s="58"/>
      <c r="D175" s="35"/>
      <c r="E175" s="35"/>
      <c r="F175" s="35"/>
      <c r="G175" s="35"/>
      <c r="H175" s="61"/>
      <c r="I175" s="38"/>
      <c r="J175" s="38"/>
      <c r="K175" s="38"/>
      <c r="L175" s="36"/>
      <c r="M175" s="4"/>
      <c r="R175" s="4"/>
      <c r="S175" s="4"/>
      <c r="T175" s="4"/>
      <c r="U175" s="4"/>
      <c r="V175" s="4"/>
    </row>
    <row r="176" spans="1:22" ht="15.75">
      <c r="A176" s="506"/>
      <c r="B176" s="506"/>
      <c r="C176" s="80"/>
      <c r="D176" s="29"/>
      <c r="E176" s="29"/>
      <c r="F176" s="29"/>
      <c r="G176" s="29"/>
      <c r="H176" s="61"/>
      <c r="I176" s="38"/>
      <c r="J176" s="38"/>
      <c r="K176" s="38"/>
      <c r="L176" s="38"/>
      <c r="M176" s="4"/>
      <c r="R176" s="4"/>
      <c r="S176" s="4"/>
      <c r="T176" s="4"/>
      <c r="U176" s="4"/>
      <c r="V176" s="4"/>
    </row>
    <row r="177" spans="1:22" ht="15.75">
      <c r="A177" s="506"/>
      <c r="B177" s="506"/>
      <c r="C177" s="80"/>
      <c r="D177" s="29"/>
      <c r="E177" s="29"/>
      <c r="F177" s="29"/>
      <c r="G177" s="29"/>
      <c r="H177" s="61"/>
      <c r="I177" s="38"/>
      <c r="J177" s="38"/>
      <c r="K177" s="38"/>
      <c r="L177" s="38"/>
      <c r="M177" s="4"/>
      <c r="R177" s="4"/>
      <c r="S177" s="4"/>
      <c r="T177" s="4"/>
      <c r="U177" s="4"/>
      <c r="V177" s="4"/>
    </row>
    <row r="178" spans="1:22" ht="32.25" customHeight="1">
      <c r="A178" s="506"/>
      <c r="B178" s="506"/>
      <c r="C178" s="80"/>
      <c r="D178" s="29"/>
      <c r="E178" s="29"/>
      <c r="F178" s="29"/>
      <c r="G178" s="29"/>
      <c r="H178" s="62"/>
      <c r="I178" s="38"/>
      <c r="J178" s="38"/>
      <c r="K178" s="38"/>
      <c r="L178" s="38"/>
      <c r="M178" s="4"/>
      <c r="R178" s="4"/>
      <c r="S178" s="4"/>
      <c r="T178" s="4"/>
      <c r="U178" s="4"/>
      <c r="V178" s="4"/>
    </row>
    <row r="179" spans="1:22" ht="30" customHeight="1">
      <c r="A179" s="506"/>
      <c r="B179" s="506"/>
      <c r="C179" s="80"/>
      <c r="D179" s="29"/>
      <c r="E179" s="29"/>
      <c r="F179" s="29"/>
      <c r="G179" s="29"/>
      <c r="H179" s="62"/>
      <c r="I179" s="38"/>
      <c r="J179" s="38"/>
      <c r="K179" s="38"/>
      <c r="L179" s="38"/>
      <c r="M179" s="4"/>
      <c r="R179" s="4"/>
      <c r="S179" s="4"/>
      <c r="T179" s="4"/>
      <c r="U179" s="4"/>
      <c r="V179" s="4"/>
    </row>
    <row r="180" spans="1:22" ht="15.75">
      <c r="A180" s="2"/>
      <c r="B180" s="2"/>
      <c r="C180" s="2"/>
      <c r="D180" s="2"/>
      <c r="E180" s="2"/>
      <c r="F180" s="2"/>
      <c r="G180" s="2"/>
      <c r="H180" s="62"/>
      <c r="I180" s="64"/>
      <c r="J180" s="34"/>
      <c r="K180" s="38"/>
      <c r="L180" s="38"/>
      <c r="M180" s="4"/>
      <c r="R180" s="4"/>
      <c r="S180" s="4"/>
      <c r="T180" s="4"/>
      <c r="U180" s="4"/>
      <c r="V180" s="4"/>
    </row>
    <row r="181" spans="1:22" ht="15.75">
      <c r="A181" s="2"/>
      <c r="B181" s="3"/>
      <c r="C181" s="3"/>
      <c r="D181" s="2"/>
      <c r="E181" s="2"/>
      <c r="F181" s="2"/>
      <c r="G181" s="2"/>
      <c r="H181" s="62"/>
      <c r="I181" s="64"/>
      <c r="J181" s="9"/>
      <c r="K181" s="34"/>
      <c r="L181" s="38"/>
      <c r="M181" s="4"/>
      <c r="R181" s="4"/>
      <c r="S181" s="4"/>
      <c r="T181" s="4"/>
      <c r="U181" s="4"/>
      <c r="V181" s="4"/>
    </row>
    <row r="182" spans="1:22" ht="15.75">
      <c r="A182" s="2"/>
      <c r="H182" s="62"/>
      <c r="I182" s="64"/>
      <c r="J182" s="7"/>
      <c r="K182" s="34"/>
      <c r="L182" s="147"/>
      <c r="M182" s="4"/>
      <c r="R182" s="4"/>
      <c r="S182" s="4"/>
      <c r="T182" s="4"/>
      <c r="U182" s="4"/>
      <c r="V182" s="4"/>
    </row>
    <row r="183" spans="1:22" ht="16.5" thickBot="1">
      <c r="A183" s="31"/>
      <c r="B183" s="2"/>
      <c r="C183" s="2"/>
      <c r="D183" s="2"/>
      <c r="E183" s="2"/>
      <c r="F183" s="2"/>
      <c r="G183" s="2"/>
      <c r="H183" s="62"/>
      <c r="I183" s="64"/>
      <c r="J183" s="32"/>
      <c r="K183" s="7"/>
      <c r="L183" s="147"/>
      <c r="M183" s="4"/>
      <c r="R183" s="4"/>
      <c r="S183" s="4"/>
      <c r="T183" s="4"/>
      <c r="U183" s="4"/>
      <c r="V183" s="4"/>
    </row>
    <row r="184" spans="2:22" ht="15.75">
      <c r="B184" s="2"/>
      <c r="C184" s="2"/>
      <c r="D184" s="2"/>
      <c r="E184" s="2"/>
      <c r="F184" s="42"/>
      <c r="G184" s="135"/>
      <c r="H184" s="62"/>
      <c r="I184" s="64"/>
      <c r="J184" s="32"/>
      <c r="K184" s="32"/>
      <c r="L184" s="147"/>
      <c r="M184" s="4"/>
      <c r="R184" s="4"/>
      <c r="S184" s="4"/>
      <c r="T184" s="4"/>
      <c r="U184" s="4"/>
      <c r="V184" s="4"/>
    </row>
    <row r="185" spans="1:22" ht="15.75">
      <c r="A185" s="2"/>
      <c r="B185" s="2"/>
      <c r="C185" s="2"/>
      <c r="D185" s="2"/>
      <c r="E185" s="2"/>
      <c r="F185" s="41"/>
      <c r="G185" s="135"/>
      <c r="H185" s="62"/>
      <c r="I185" s="64"/>
      <c r="J185" s="7"/>
      <c r="K185" s="32"/>
      <c r="L185" s="148"/>
      <c r="M185" s="4"/>
      <c r="R185" s="4"/>
      <c r="S185" s="4"/>
      <c r="T185" s="4"/>
      <c r="U185" s="4"/>
      <c r="V185" s="4"/>
    </row>
    <row r="186" spans="1:22" ht="15.75">
      <c r="A186" s="29"/>
      <c r="B186" s="29"/>
      <c r="C186" s="29"/>
      <c r="D186" s="29"/>
      <c r="E186" s="29"/>
      <c r="F186" s="24"/>
      <c r="G186" s="136"/>
      <c r="H186" s="62"/>
      <c r="I186" s="64"/>
      <c r="J186" s="7"/>
      <c r="K186" s="7"/>
      <c r="L186" s="148"/>
      <c r="M186" s="4"/>
      <c r="R186" s="4"/>
      <c r="S186" s="4"/>
      <c r="T186" s="4"/>
      <c r="U186" s="4"/>
      <c r="V186" s="4"/>
    </row>
    <row r="187" spans="1:22" ht="12.75">
      <c r="A187" s="29"/>
      <c r="B187" s="29"/>
      <c r="C187" s="29"/>
      <c r="D187" s="29"/>
      <c r="E187" s="29"/>
      <c r="F187" s="24"/>
      <c r="G187" s="136"/>
      <c r="H187" s="63"/>
      <c r="I187" s="2"/>
      <c r="J187" s="7"/>
      <c r="K187" s="7"/>
      <c r="L187" s="145"/>
      <c r="M187" s="4"/>
      <c r="R187" s="4"/>
      <c r="S187" s="4"/>
      <c r="T187" s="4"/>
      <c r="U187" s="4"/>
      <c r="V187" s="4"/>
    </row>
    <row r="188" spans="1:22" ht="21" customHeight="1">
      <c r="A188" s="504"/>
      <c r="B188" s="504"/>
      <c r="C188" s="58"/>
      <c r="D188" s="5"/>
      <c r="E188" s="5"/>
      <c r="F188" s="41"/>
      <c r="G188" s="135"/>
      <c r="H188" s="62"/>
      <c r="I188" s="38"/>
      <c r="J188" s="38"/>
      <c r="K188" s="7"/>
      <c r="L188" s="145"/>
      <c r="M188" s="4"/>
      <c r="R188" s="4"/>
      <c r="S188" s="4"/>
      <c r="T188" s="4"/>
      <c r="U188" s="4"/>
      <c r="V188" s="4"/>
    </row>
    <row r="189" spans="1:22" ht="21.75" customHeight="1">
      <c r="A189" s="504"/>
      <c r="B189" s="504"/>
      <c r="C189" s="58"/>
      <c r="D189" s="35"/>
      <c r="E189" s="35"/>
      <c r="F189" s="24"/>
      <c r="G189" s="136"/>
      <c r="H189" s="61"/>
      <c r="I189" s="38"/>
      <c r="J189" s="38"/>
      <c r="K189" s="38"/>
      <c r="L189" s="145"/>
      <c r="M189" s="4"/>
      <c r="R189" s="4"/>
      <c r="S189" s="4"/>
      <c r="T189" s="4"/>
      <c r="U189" s="4"/>
      <c r="V189" s="4"/>
    </row>
    <row r="190" spans="1:22" ht="24" customHeight="1">
      <c r="A190" s="506"/>
      <c r="B190" s="506"/>
      <c r="C190" s="80"/>
      <c r="D190" s="29"/>
      <c r="E190" s="29"/>
      <c r="F190" s="24"/>
      <c r="G190" s="136"/>
      <c r="H190" s="39"/>
      <c r="I190" s="38"/>
      <c r="J190" s="38"/>
      <c r="K190" s="38"/>
      <c r="L190" s="38"/>
      <c r="M190" s="4"/>
      <c r="R190" s="4"/>
      <c r="S190" s="4"/>
      <c r="T190" s="4"/>
      <c r="U190" s="4"/>
      <c r="V190" s="4"/>
    </row>
    <row r="191" spans="1:22" ht="27" customHeight="1">
      <c r="A191" s="506"/>
      <c r="B191" s="506"/>
      <c r="C191" s="80"/>
      <c r="D191" s="29"/>
      <c r="E191" s="29"/>
      <c r="F191" s="24"/>
      <c r="G191" s="136"/>
      <c r="H191" s="39"/>
      <c r="I191" s="38"/>
      <c r="J191" s="38"/>
      <c r="K191" s="38"/>
      <c r="L191" s="38"/>
      <c r="M191" s="4"/>
      <c r="R191" s="4"/>
      <c r="S191" s="4"/>
      <c r="T191" s="4"/>
      <c r="U191" s="4"/>
      <c r="V191" s="4"/>
    </row>
    <row r="192" spans="1:22" ht="33.75" customHeight="1">
      <c r="A192" s="506"/>
      <c r="B192" s="506"/>
      <c r="C192" s="80"/>
      <c r="D192" s="29"/>
      <c r="E192" s="29"/>
      <c r="F192" s="24"/>
      <c r="G192" s="136"/>
      <c r="H192" s="38"/>
      <c r="I192" s="38"/>
      <c r="J192" s="38"/>
      <c r="K192" s="38"/>
      <c r="L192" s="38"/>
      <c r="M192" s="4"/>
      <c r="R192" s="4"/>
      <c r="S192" s="4"/>
      <c r="T192" s="4"/>
      <c r="U192" s="4"/>
      <c r="V192" s="4"/>
    </row>
    <row r="193" spans="1:22" ht="35.25" customHeight="1">
      <c r="A193" s="506"/>
      <c r="B193" s="506"/>
      <c r="C193" s="80"/>
      <c r="D193" s="29"/>
      <c r="E193" s="29"/>
      <c r="F193" s="24"/>
      <c r="G193" s="136"/>
      <c r="H193" s="38"/>
      <c r="I193" s="38"/>
      <c r="J193" s="38"/>
      <c r="K193" s="38"/>
      <c r="L193" s="38"/>
      <c r="M193" s="4"/>
      <c r="R193" s="4"/>
      <c r="S193" s="4"/>
      <c r="T193" s="4"/>
      <c r="U193" s="4"/>
      <c r="V193" s="4"/>
    </row>
    <row r="194" spans="1:22" ht="18">
      <c r="A194" s="504"/>
      <c r="B194" s="504"/>
      <c r="C194" s="58"/>
      <c r="D194" s="5"/>
      <c r="E194" s="5"/>
      <c r="F194" s="41"/>
      <c r="G194" s="135"/>
      <c r="H194" s="39"/>
      <c r="I194" s="38"/>
      <c r="J194" s="38"/>
      <c r="K194" s="38"/>
      <c r="L194" s="38"/>
      <c r="M194" s="4"/>
      <c r="R194" s="4"/>
      <c r="S194" s="4"/>
      <c r="T194" s="4"/>
      <c r="U194" s="4"/>
      <c r="V194" s="4"/>
    </row>
    <row r="195" spans="1:22" ht="18">
      <c r="A195" s="505"/>
      <c r="B195" s="505"/>
      <c r="C195" s="81"/>
      <c r="D195" s="43"/>
      <c r="E195" s="43"/>
      <c r="F195" s="41"/>
      <c r="G195" s="135"/>
      <c r="H195" s="44"/>
      <c r="I195" s="19"/>
      <c r="J195" s="19"/>
      <c r="K195" s="38"/>
      <c r="L195" s="38"/>
      <c r="M195" s="4"/>
      <c r="R195" s="4"/>
      <c r="S195" s="4"/>
      <c r="T195" s="4"/>
      <c r="U195" s="4"/>
      <c r="V195" s="4"/>
    </row>
    <row r="196" spans="1:22" ht="15.75">
      <c r="A196" s="509"/>
      <c r="B196" s="509"/>
      <c r="C196" s="79"/>
      <c r="D196" s="45"/>
      <c r="E196" s="45"/>
      <c r="F196" s="24"/>
      <c r="G196" s="136"/>
      <c r="H196" s="44"/>
      <c r="I196" s="19"/>
      <c r="J196" s="19"/>
      <c r="K196" s="19"/>
      <c r="L196" s="38"/>
      <c r="M196" s="4"/>
      <c r="R196" s="4"/>
      <c r="S196" s="4"/>
      <c r="T196" s="4"/>
      <c r="U196" s="4"/>
      <c r="V196" s="4"/>
    </row>
    <row r="197" spans="1:22" ht="15.75">
      <c r="A197" s="509"/>
      <c r="B197" s="509"/>
      <c r="C197" s="79"/>
      <c r="D197" s="45"/>
      <c r="E197" s="45"/>
      <c r="F197" s="24"/>
      <c r="G197" s="136"/>
      <c r="H197" s="44"/>
      <c r="I197" s="19"/>
      <c r="J197" s="19"/>
      <c r="K197" s="19"/>
      <c r="L197" s="19"/>
      <c r="M197" s="4"/>
      <c r="R197" s="4"/>
      <c r="S197" s="4"/>
      <c r="T197" s="4"/>
      <c r="U197" s="4"/>
      <c r="V197" s="4"/>
    </row>
    <row r="198" spans="1:22" ht="15.75">
      <c r="A198" s="509"/>
      <c r="B198" s="509"/>
      <c r="C198" s="79"/>
      <c r="D198" s="45"/>
      <c r="E198" s="45"/>
      <c r="F198" s="41"/>
      <c r="G198" s="135"/>
      <c r="H198" s="19"/>
      <c r="I198" s="19"/>
      <c r="J198" s="19"/>
      <c r="K198" s="19"/>
      <c r="L198" s="19"/>
      <c r="M198" s="4"/>
      <c r="R198" s="4"/>
      <c r="S198" s="4"/>
      <c r="T198" s="4"/>
      <c r="U198" s="4"/>
      <c r="V198" s="4"/>
    </row>
    <row r="199" spans="1:22" ht="15.75">
      <c r="A199" s="509"/>
      <c r="B199" s="509"/>
      <c r="C199" s="79"/>
      <c r="D199" s="45"/>
      <c r="E199" s="45"/>
      <c r="F199" s="41"/>
      <c r="G199" s="135"/>
      <c r="H199" s="19"/>
      <c r="I199" s="19"/>
      <c r="J199" s="19"/>
      <c r="K199" s="19"/>
      <c r="L199" s="19"/>
      <c r="M199" s="4"/>
      <c r="R199" s="4"/>
      <c r="S199" s="4"/>
      <c r="T199" s="4"/>
      <c r="U199" s="4"/>
      <c r="V199" s="4"/>
    </row>
    <row r="200" spans="1:22" ht="15.75">
      <c r="A200" s="15"/>
      <c r="B200" s="15"/>
      <c r="C200" s="15"/>
      <c r="D200" s="15"/>
      <c r="E200" s="15"/>
      <c r="F200" s="24"/>
      <c r="G200" s="136"/>
      <c r="H200" s="45"/>
      <c r="I200" s="46"/>
      <c r="J200" s="46"/>
      <c r="K200" s="19"/>
      <c r="L200" s="19"/>
      <c r="M200" s="4"/>
      <c r="R200" s="4"/>
      <c r="S200" s="4"/>
      <c r="T200" s="4"/>
      <c r="U200" s="4"/>
      <c r="V200" s="4"/>
    </row>
    <row r="201" spans="1:22" ht="15.75">
      <c r="A201" s="15"/>
      <c r="D201" s="14"/>
      <c r="E201" s="14"/>
      <c r="F201" s="41"/>
      <c r="G201" s="135"/>
      <c r="H201" s="12"/>
      <c r="I201" s="13"/>
      <c r="J201" s="4"/>
      <c r="K201" s="46"/>
      <c r="L201" s="19"/>
      <c r="M201" s="4"/>
      <c r="R201" s="4"/>
      <c r="S201" s="4"/>
      <c r="T201" s="4"/>
      <c r="U201" s="4"/>
      <c r="V201" s="4"/>
    </row>
    <row r="202" spans="1:22" ht="15.75">
      <c r="A202" s="2"/>
      <c r="B202" s="13"/>
      <c r="C202" s="13"/>
      <c r="D202" s="2"/>
      <c r="E202" s="2"/>
      <c r="F202" s="24"/>
      <c r="G202" s="136"/>
      <c r="H202" s="2"/>
      <c r="J202" s="16"/>
      <c r="K202" s="43"/>
      <c r="L202" s="149"/>
      <c r="M202" s="4"/>
      <c r="R202" s="4"/>
      <c r="S202" s="4"/>
      <c r="T202" s="4"/>
      <c r="U202" s="4"/>
      <c r="V202" s="4"/>
    </row>
    <row r="203" spans="1:22" ht="12.75">
      <c r="A203" s="2"/>
      <c r="B203" s="2"/>
      <c r="C203" s="2"/>
      <c r="D203" s="2"/>
      <c r="E203" s="2"/>
      <c r="F203" s="24"/>
      <c r="G203" s="136"/>
      <c r="H203" s="2"/>
      <c r="I203" s="2"/>
      <c r="J203" s="7"/>
      <c r="K203" s="4"/>
      <c r="L203" s="149"/>
      <c r="M203" s="4"/>
      <c r="R203" s="4"/>
      <c r="S203" s="4"/>
      <c r="T203" s="4"/>
      <c r="U203" s="4"/>
      <c r="V203" s="4"/>
    </row>
    <row r="204" spans="1:22" ht="12.75">
      <c r="A204" s="2"/>
      <c r="B204" s="2"/>
      <c r="C204" s="2"/>
      <c r="D204" s="2"/>
      <c r="E204" s="2"/>
      <c r="F204" s="41"/>
      <c r="G204" s="135"/>
      <c r="H204" s="2"/>
      <c r="I204" s="2"/>
      <c r="J204" s="7"/>
      <c r="K204" s="7"/>
      <c r="L204" s="150"/>
      <c r="M204" s="4"/>
      <c r="R204" s="4"/>
      <c r="S204" s="4"/>
      <c r="T204" s="4"/>
      <c r="U204" s="4"/>
      <c r="V204" s="4"/>
    </row>
    <row r="205" spans="1:22" ht="13.5" thickBot="1">
      <c r="A205" s="2"/>
      <c r="B205" s="2"/>
      <c r="C205" s="2"/>
      <c r="D205" s="2"/>
      <c r="E205" s="2"/>
      <c r="F205" s="49"/>
      <c r="G205" s="135"/>
      <c r="H205" s="2"/>
      <c r="I205" s="2"/>
      <c r="J205" s="7"/>
      <c r="K205" s="7"/>
      <c r="L205" s="145"/>
      <c r="M205" s="4"/>
      <c r="R205" s="4"/>
      <c r="S205" s="4"/>
      <c r="T205" s="4"/>
      <c r="U205" s="4"/>
      <c r="V205" s="4"/>
    </row>
    <row r="206" spans="1:22" ht="13.5" thickBot="1">
      <c r="A206" s="2"/>
      <c r="B206" s="2"/>
      <c r="C206" s="2"/>
      <c r="D206" s="2"/>
      <c r="E206" s="2"/>
      <c r="F206" s="47"/>
      <c r="G206" s="134"/>
      <c r="H206" s="2"/>
      <c r="I206" s="2"/>
      <c r="J206" s="7"/>
      <c r="K206" s="7"/>
      <c r="L206" s="145"/>
      <c r="M206" s="4"/>
      <c r="R206" s="4"/>
      <c r="S206" s="4"/>
      <c r="T206" s="4"/>
      <c r="U206" s="4"/>
      <c r="V206" s="4"/>
    </row>
    <row r="207" spans="1:22" ht="12.75">
      <c r="A207" s="2"/>
      <c r="B207" s="2"/>
      <c r="C207" s="2"/>
      <c r="D207" s="2"/>
      <c r="E207" s="2"/>
      <c r="F207" s="2"/>
      <c r="G207" s="2"/>
      <c r="H207" s="2"/>
      <c r="I207" s="2"/>
      <c r="J207" s="7"/>
      <c r="K207" s="7"/>
      <c r="L207" s="145"/>
      <c r="M207" s="4"/>
      <c r="R207" s="4"/>
      <c r="S207" s="4"/>
      <c r="T207" s="4"/>
      <c r="U207" s="4"/>
      <c r="V207" s="4"/>
    </row>
    <row r="208" spans="1:22" ht="12.75">
      <c r="A208" s="2"/>
      <c r="B208" s="2"/>
      <c r="C208" s="2"/>
      <c r="D208" s="2"/>
      <c r="E208" s="2"/>
      <c r="F208" s="2"/>
      <c r="G208" s="2"/>
      <c r="H208" s="2"/>
      <c r="I208" s="2"/>
      <c r="J208" s="7"/>
      <c r="K208" s="7"/>
      <c r="L208" s="145"/>
      <c r="M208" s="4"/>
      <c r="R208" s="4"/>
      <c r="S208" s="4"/>
      <c r="T208" s="4"/>
      <c r="U208" s="4"/>
      <c r="V208" s="4"/>
    </row>
    <row r="209" spans="10:22" ht="12.75">
      <c r="J209" s="7"/>
      <c r="K209" s="7"/>
      <c r="L209" s="145"/>
      <c r="M209" s="4"/>
      <c r="R209" s="4"/>
      <c r="S209" s="4"/>
      <c r="T209" s="4"/>
      <c r="U209" s="4"/>
      <c r="V209" s="4"/>
    </row>
    <row r="210" spans="10:22" ht="12.75">
      <c r="J210" s="7"/>
      <c r="K210" s="7"/>
      <c r="L210" s="145"/>
      <c r="M210" s="4"/>
      <c r="R210" s="4"/>
      <c r="S210" s="4"/>
      <c r="T210" s="4"/>
      <c r="U210" s="4"/>
      <c r="V210" s="4"/>
    </row>
    <row r="211" spans="10:22" ht="12.75">
      <c r="J211" s="7"/>
      <c r="K211" s="7"/>
      <c r="L211" s="145"/>
      <c r="M211" s="4"/>
      <c r="R211" s="4"/>
      <c r="S211" s="4"/>
      <c r="T211" s="4"/>
      <c r="U211" s="4"/>
      <c r="V211" s="4"/>
    </row>
    <row r="212" spans="10:22" ht="12.75">
      <c r="J212" s="7"/>
      <c r="K212" s="7"/>
      <c r="L212" s="145"/>
      <c r="M212" s="4"/>
      <c r="R212" s="4"/>
      <c r="S212" s="4"/>
      <c r="T212" s="4"/>
      <c r="U212" s="4"/>
      <c r="V212" s="4"/>
    </row>
    <row r="213" spans="10:22" ht="12.75">
      <c r="J213" s="7"/>
      <c r="K213" s="7"/>
      <c r="L213" s="145"/>
      <c r="M213" s="4"/>
      <c r="R213" s="4"/>
      <c r="S213" s="4"/>
      <c r="T213" s="4"/>
      <c r="U213" s="4"/>
      <c r="V213" s="4"/>
    </row>
    <row r="214" spans="10:22" ht="12.75">
      <c r="J214" s="7"/>
      <c r="K214" s="7"/>
      <c r="L214" s="145"/>
      <c r="M214" s="4"/>
      <c r="R214" s="4"/>
      <c r="S214" s="4"/>
      <c r="T214" s="4"/>
      <c r="U214" s="4"/>
      <c r="V214" s="4"/>
    </row>
    <row r="215" spans="10:22" ht="12.75">
      <c r="J215" s="7"/>
      <c r="K215" s="7"/>
      <c r="L215" s="145"/>
      <c r="M215" s="4"/>
      <c r="R215" s="4"/>
      <c r="S215" s="4"/>
      <c r="T215" s="4"/>
      <c r="U215" s="4"/>
      <c r="V215" s="4"/>
    </row>
    <row r="216" spans="10:22" ht="12.75">
      <c r="J216" s="7"/>
      <c r="K216" s="7"/>
      <c r="L216" s="145"/>
      <c r="M216" s="4"/>
      <c r="R216" s="4"/>
      <c r="S216" s="4"/>
      <c r="T216" s="4"/>
      <c r="U216" s="4"/>
      <c r="V216" s="4"/>
    </row>
    <row r="217" spans="10:22" ht="12.75">
      <c r="J217" s="7"/>
      <c r="K217" s="7"/>
      <c r="L217" s="145"/>
      <c r="M217" s="4"/>
      <c r="R217" s="4"/>
      <c r="S217" s="4"/>
      <c r="T217" s="4"/>
      <c r="U217" s="4"/>
      <c r="V217" s="4"/>
    </row>
    <row r="218" spans="10:22" ht="12.75">
      <c r="J218" s="7"/>
      <c r="K218" s="7"/>
      <c r="L218" s="145"/>
      <c r="M218" s="4"/>
      <c r="R218" s="4"/>
      <c r="S218" s="4"/>
      <c r="T218" s="4"/>
      <c r="U218" s="4"/>
      <c r="V218" s="4"/>
    </row>
    <row r="219" spans="10:22" ht="12.75">
      <c r="J219" s="7"/>
      <c r="K219" s="7"/>
      <c r="L219" s="145"/>
      <c r="M219" s="4"/>
      <c r="R219" s="4"/>
      <c r="S219" s="4"/>
      <c r="T219" s="4"/>
      <c r="U219" s="4"/>
      <c r="V219" s="4"/>
    </row>
    <row r="220" spans="10:22" ht="12.75">
      <c r="J220" s="7"/>
      <c r="K220" s="7"/>
      <c r="L220" s="145"/>
      <c r="M220" s="4"/>
      <c r="R220" s="4"/>
      <c r="S220" s="4"/>
      <c r="T220" s="4"/>
      <c r="U220" s="4"/>
      <c r="V220" s="4"/>
    </row>
    <row r="221" spans="10:22" ht="12.75">
      <c r="J221" s="7"/>
      <c r="K221" s="7"/>
      <c r="L221" s="145"/>
      <c r="M221" s="4"/>
      <c r="R221" s="4"/>
      <c r="S221" s="4"/>
      <c r="T221" s="4"/>
      <c r="U221" s="4"/>
      <c r="V221" s="4"/>
    </row>
    <row r="222" spans="10:22" ht="12.75">
      <c r="J222" s="7"/>
      <c r="K222" s="7"/>
      <c r="L222" s="145"/>
      <c r="M222" s="4"/>
      <c r="R222" s="4"/>
      <c r="S222" s="4"/>
      <c r="T222" s="4"/>
      <c r="U222" s="4"/>
      <c r="V222" s="4"/>
    </row>
    <row r="223" spans="10:22" ht="12.75">
      <c r="J223" s="7"/>
      <c r="K223" s="7"/>
      <c r="L223" s="145"/>
      <c r="M223" s="4"/>
      <c r="R223" s="4"/>
      <c r="S223" s="4"/>
      <c r="T223" s="4"/>
      <c r="U223" s="4"/>
      <c r="V223" s="4"/>
    </row>
    <row r="224" spans="10:22" ht="12.75">
      <c r="J224" s="7"/>
      <c r="K224" s="7"/>
      <c r="L224" s="145"/>
      <c r="M224" s="4"/>
      <c r="R224" s="4"/>
      <c r="S224" s="4"/>
      <c r="T224" s="4"/>
      <c r="U224" s="4"/>
      <c r="V224" s="4"/>
    </row>
    <row r="225" spans="10:22" ht="12.75">
      <c r="J225" s="7"/>
      <c r="K225" s="7"/>
      <c r="L225" s="145"/>
      <c r="M225" s="4"/>
      <c r="R225" s="4"/>
      <c r="S225" s="4"/>
      <c r="T225" s="4"/>
      <c r="U225" s="4"/>
      <c r="V225" s="4"/>
    </row>
    <row r="226" spans="10:22" ht="12.75">
      <c r="J226" s="7"/>
      <c r="K226" s="7"/>
      <c r="L226" s="145"/>
      <c r="M226" s="4"/>
      <c r="R226" s="4"/>
      <c r="S226" s="4"/>
      <c r="T226" s="4"/>
      <c r="U226" s="4"/>
      <c r="V226" s="4"/>
    </row>
    <row r="227" spans="10:22" ht="12.75">
      <c r="J227" s="7"/>
      <c r="K227" s="7"/>
      <c r="L227" s="145"/>
      <c r="M227" s="4"/>
      <c r="R227" s="4"/>
      <c r="S227" s="4"/>
      <c r="T227" s="4"/>
      <c r="U227" s="4"/>
      <c r="V227" s="4"/>
    </row>
    <row r="228" spans="10:22" ht="12.75">
      <c r="J228" s="7"/>
      <c r="K228" s="7"/>
      <c r="L228" s="145"/>
      <c r="M228" s="4"/>
      <c r="R228" s="4"/>
      <c r="S228" s="4"/>
      <c r="T228" s="4"/>
      <c r="U228" s="4"/>
      <c r="V228" s="4"/>
    </row>
    <row r="229" spans="10:17" ht="12.75">
      <c r="J229" s="7"/>
      <c r="K229" s="7"/>
      <c r="L229" s="145"/>
      <c r="N229"/>
      <c r="O229"/>
      <c r="P229"/>
      <c r="Q229"/>
    </row>
    <row r="230" spans="10:17" ht="12.75">
      <c r="J230" s="7"/>
      <c r="K230" s="7"/>
      <c r="L230" s="145"/>
      <c r="N230"/>
      <c r="O230"/>
      <c r="P230"/>
      <c r="Q230"/>
    </row>
    <row r="231" spans="10:17" ht="12.75">
      <c r="J231" s="7"/>
      <c r="K231" s="7"/>
      <c r="L231" s="145"/>
      <c r="N231"/>
      <c r="O231"/>
      <c r="P231"/>
      <c r="Q231"/>
    </row>
    <row r="232" spans="10:17" ht="12.75">
      <c r="J232" s="7"/>
      <c r="K232" s="7"/>
      <c r="L232" s="145"/>
      <c r="N232"/>
      <c r="O232"/>
      <c r="P232"/>
      <c r="Q232"/>
    </row>
    <row r="233" spans="10:17" ht="12.75">
      <c r="J233" s="7"/>
      <c r="K233" s="7"/>
      <c r="L233" s="145"/>
      <c r="N233"/>
      <c r="O233"/>
      <c r="P233"/>
      <c r="Q233"/>
    </row>
    <row r="234" spans="10:17" ht="12.75">
      <c r="J234" s="7"/>
      <c r="K234" s="7"/>
      <c r="L234" s="145"/>
      <c r="N234"/>
      <c r="O234"/>
      <c r="P234"/>
      <c r="Q234"/>
    </row>
    <row r="235" spans="10:17" ht="12.75">
      <c r="J235" s="7"/>
      <c r="K235" s="7"/>
      <c r="L235" s="145"/>
      <c r="N235"/>
      <c r="O235"/>
      <c r="P235"/>
      <c r="Q235"/>
    </row>
    <row r="236" spans="10:17" ht="12.75">
      <c r="J236" s="7"/>
      <c r="K236" s="7"/>
      <c r="L236" s="145"/>
      <c r="N236"/>
      <c r="O236"/>
      <c r="P236"/>
      <c r="Q236"/>
    </row>
    <row r="237" spans="10:17" ht="12.75">
      <c r="J237" s="7"/>
      <c r="K237" s="7"/>
      <c r="L237" s="145"/>
      <c r="N237"/>
      <c r="O237"/>
      <c r="P237"/>
      <c r="Q237"/>
    </row>
    <row r="238" spans="10:17" ht="12.75">
      <c r="J238" s="7"/>
      <c r="K238" s="7"/>
      <c r="L238" s="145"/>
      <c r="N238"/>
      <c r="O238"/>
      <c r="P238"/>
      <c r="Q238"/>
    </row>
    <row r="239" spans="10:17" ht="12.75">
      <c r="J239" s="7"/>
      <c r="K239" s="7"/>
      <c r="L239" s="145"/>
      <c r="N239"/>
      <c r="O239"/>
      <c r="P239"/>
      <c r="Q239"/>
    </row>
    <row r="240" spans="10:17" ht="12.75">
      <c r="J240" s="7"/>
      <c r="K240" s="7"/>
      <c r="L240" s="145"/>
      <c r="N240"/>
      <c r="O240"/>
      <c r="P240"/>
      <c r="Q240"/>
    </row>
    <row r="241" spans="10:17" ht="12.75">
      <c r="J241" s="7"/>
      <c r="K241" s="7"/>
      <c r="L241" s="145"/>
      <c r="N241"/>
      <c r="O241"/>
      <c r="P241"/>
      <c r="Q241"/>
    </row>
    <row r="242" spans="10:17" ht="12.75">
      <c r="J242" s="7"/>
      <c r="K242" s="7"/>
      <c r="L242" s="145"/>
      <c r="N242"/>
      <c r="O242"/>
      <c r="P242"/>
      <c r="Q242"/>
    </row>
    <row r="243" spans="10:17" ht="12.75">
      <c r="J243" s="7"/>
      <c r="K243" s="7"/>
      <c r="L243" s="145"/>
      <c r="N243"/>
      <c r="O243"/>
      <c r="P243"/>
      <c r="Q243"/>
    </row>
    <row r="244" spans="10:17" ht="12.75">
      <c r="J244" s="7"/>
      <c r="K244" s="7"/>
      <c r="L244" s="145"/>
      <c r="N244"/>
      <c r="O244"/>
      <c r="P244"/>
      <c r="Q244"/>
    </row>
    <row r="245" spans="10:17" ht="12.75">
      <c r="J245" s="7"/>
      <c r="K245" s="7"/>
      <c r="L245" s="145"/>
      <c r="N245"/>
      <c r="O245"/>
      <c r="P245"/>
      <c r="Q245"/>
    </row>
    <row r="246" spans="10:17" ht="12.75">
      <c r="J246" s="7"/>
      <c r="K246" s="7"/>
      <c r="L246" s="145"/>
      <c r="N246"/>
      <c r="O246"/>
      <c r="P246"/>
      <c r="Q246"/>
    </row>
    <row r="247" spans="10:17" ht="12.75">
      <c r="J247" s="7"/>
      <c r="K247" s="7"/>
      <c r="L247" s="145"/>
      <c r="N247"/>
      <c r="O247"/>
      <c r="P247"/>
      <c r="Q247"/>
    </row>
    <row r="248" spans="10:17" ht="12.75">
      <c r="J248" s="7"/>
      <c r="K248" s="7"/>
      <c r="L248" s="145"/>
      <c r="N248"/>
      <c r="O248"/>
      <c r="P248"/>
      <c r="Q248"/>
    </row>
    <row r="249" spans="10:17" ht="12.75">
      <c r="J249" s="7"/>
      <c r="K249" s="7"/>
      <c r="L249" s="145"/>
      <c r="N249"/>
      <c r="O249"/>
      <c r="P249"/>
      <c r="Q249"/>
    </row>
    <row r="250" spans="10:17" ht="12.75">
      <c r="J250" s="7"/>
      <c r="K250" s="7"/>
      <c r="L250" s="145"/>
      <c r="N250"/>
      <c r="O250"/>
      <c r="P250"/>
      <c r="Q250"/>
    </row>
    <row r="251" spans="10:17" ht="12.75">
      <c r="J251" s="7"/>
      <c r="K251" s="7"/>
      <c r="L251" s="145"/>
      <c r="N251"/>
      <c r="O251"/>
      <c r="P251"/>
      <c r="Q251"/>
    </row>
    <row r="252" spans="10:17" ht="12.75">
      <c r="J252" s="7"/>
      <c r="K252" s="7"/>
      <c r="L252" s="145"/>
      <c r="N252"/>
      <c r="O252"/>
      <c r="P252"/>
      <c r="Q252"/>
    </row>
    <row r="253" spans="10:17" ht="12.75">
      <c r="J253" s="7"/>
      <c r="K253" s="7"/>
      <c r="L253" s="145"/>
      <c r="N253"/>
      <c r="O253"/>
      <c r="P253"/>
      <c r="Q253"/>
    </row>
    <row r="254" spans="10:17" ht="12.75">
      <c r="J254" s="7"/>
      <c r="K254" s="7"/>
      <c r="L254" s="145"/>
      <c r="N254"/>
      <c r="O254"/>
      <c r="P254"/>
      <c r="Q254"/>
    </row>
    <row r="255" spans="10:17" ht="12.75">
      <c r="J255" s="7"/>
      <c r="K255" s="7"/>
      <c r="L255" s="145"/>
      <c r="N255"/>
      <c r="O255"/>
      <c r="P255"/>
      <c r="Q255"/>
    </row>
    <row r="256" spans="10:17" ht="12.75">
      <c r="J256" s="7"/>
      <c r="K256" s="7"/>
      <c r="L256" s="145"/>
      <c r="N256"/>
      <c r="O256"/>
      <c r="P256"/>
      <c r="Q256"/>
    </row>
    <row r="257" spans="10:17" ht="12.75">
      <c r="J257" s="7"/>
      <c r="K257" s="7"/>
      <c r="L257" s="145"/>
      <c r="N257"/>
      <c r="O257"/>
      <c r="P257"/>
      <c r="Q257"/>
    </row>
    <row r="258" spans="10:17" ht="12.75">
      <c r="J258" s="7"/>
      <c r="K258" s="7"/>
      <c r="L258" s="145"/>
      <c r="N258"/>
      <c r="O258"/>
      <c r="P258"/>
      <c r="Q258"/>
    </row>
    <row r="259" spans="10:17" ht="12.75">
      <c r="J259" s="7"/>
      <c r="K259" s="7"/>
      <c r="L259" s="145"/>
      <c r="N259"/>
      <c r="O259"/>
      <c r="P259"/>
      <c r="Q259"/>
    </row>
    <row r="260" spans="10:17" ht="12.75">
      <c r="J260" s="7"/>
      <c r="K260" s="7"/>
      <c r="L260" s="145"/>
      <c r="N260"/>
      <c r="O260"/>
      <c r="P260"/>
      <c r="Q260"/>
    </row>
    <row r="261" spans="10:17" ht="12.75">
      <c r="J261" s="7"/>
      <c r="K261" s="7"/>
      <c r="L261" s="145"/>
      <c r="N261"/>
      <c r="O261"/>
      <c r="P261"/>
      <c r="Q261"/>
    </row>
    <row r="262" spans="10:17" ht="12.75">
      <c r="J262" s="7"/>
      <c r="K262" s="7"/>
      <c r="L262" s="7"/>
      <c r="N262"/>
      <c r="O262"/>
      <c r="P262"/>
      <c r="Q262"/>
    </row>
    <row r="263" spans="10:17" ht="12.75">
      <c r="J263" s="7"/>
      <c r="K263" s="7"/>
      <c r="L263" s="7"/>
      <c r="N263"/>
      <c r="O263"/>
      <c r="P263"/>
      <c r="Q263"/>
    </row>
    <row r="264" spans="10:17" ht="12.75">
      <c r="J264" s="7"/>
      <c r="K264" s="7"/>
      <c r="L264" s="7"/>
      <c r="N264"/>
      <c r="O264"/>
      <c r="P264"/>
      <c r="Q264"/>
    </row>
    <row r="265" spans="10:17" ht="12.75">
      <c r="J265" s="7"/>
      <c r="K265" s="7"/>
      <c r="L265" s="7"/>
      <c r="N265"/>
      <c r="O265"/>
      <c r="P265"/>
      <c r="Q265"/>
    </row>
    <row r="266" spans="10:17" ht="12.75">
      <c r="J266" s="7"/>
      <c r="K266" s="7"/>
      <c r="L266" s="7"/>
      <c r="N266"/>
      <c r="O266"/>
      <c r="P266"/>
      <c r="Q266"/>
    </row>
    <row r="267" spans="10:17" ht="12.75">
      <c r="J267" s="7"/>
      <c r="K267" s="7"/>
      <c r="L267" s="7"/>
      <c r="N267"/>
      <c r="O267"/>
      <c r="P267"/>
      <c r="Q267"/>
    </row>
    <row r="268" spans="10:17" ht="12.75">
      <c r="J268" s="7"/>
      <c r="K268" s="7"/>
      <c r="L268" s="7"/>
      <c r="N268"/>
      <c r="O268"/>
      <c r="P268"/>
      <c r="Q268"/>
    </row>
    <row r="269" spans="10:17" ht="12.75">
      <c r="J269" s="7"/>
      <c r="K269" s="7"/>
      <c r="L269" s="7"/>
      <c r="N269"/>
      <c r="O269"/>
      <c r="P269"/>
      <c r="Q269"/>
    </row>
    <row r="270" spans="10:17" ht="12.75">
      <c r="J270" s="7"/>
      <c r="K270" s="7"/>
      <c r="L270" s="7"/>
      <c r="N270"/>
      <c r="O270"/>
      <c r="P270"/>
      <c r="Q270"/>
    </row>
    <row r="271" spans="10:17" ht="12.75">
      <c r="J271" s="7"/>
      <c r="K271" s="7"/>
      <c r="L271" s="7"/>
      <c r="N271"/>
      <c r="O271"/>
      <c r="P271"/>
      <c r="Q271"/>
    </row>
    <row r="272" spans="10:17" ht="12.75">
      <c r="J272" s="7"/>
      <c r="K272" s="7"/>
      <c r="L272" s="7"/>
      <c r="N272"/>
      <c r="O272"/>
      <c r="P272"/>
      <c r="Q272"/>
    </row>
    <row r="273" spans="10:17" ht="12.75">
      <c r="J273" s="7"/>
      <c r="K273" s="7"/>
      <c r="L273" s="7"/>
      <c r="N273"/>
      <c r="O273"/>
      <c r="P273"/>
      <c r="Q273"/>
    </row>
    <row r="274" spans="10:17" ht="12.75">
      <c r="J274" s="7"/>
      <c r="K274" s="7"/>
      <c r="L274" s="7"/>
      <c r="N274"/>
      <c r="O274"/>
      <c r="P274"/>
      <c r="Q274"/>
    </row>
    <row r="275" spans="10:17" ht="12.75">
      <c r="J275" s="7"/>
      <c r="K275" s="7"/>
      <c r="L275" s="7"/>
      <c r="N275"/>
      <c r="O275"/>
      <c r="P275"/>
      <c r="Q275"/>
    </row>
    <row r="276" spans="10:17" ht="12.75">
      <c r="J276" s="7"/>
      <c r="K276" s="7"/>
      <c r="L276" s="7"/>
      <c r="N276"/>
      <c r="O276"/>
      <c r="P276"/>
      <c r="Q276"/>
    </row>
    <row r="277" spans="10:17" ht="12.75">
      <c r="J277" s="7"/>
      <c r="K277" s="7"/>
      <c r="L277" s="7"/>
      <c r="N277"/>
      <c r="O277"/>
      <c r="P277"/>
      <c r="Q277"/>
    </row>
    <row r="278" spans="10:17" ht="12.75">
      <c r="J278" s="7"/>
      <c r="K278" s="7"/>
      <c r="L278" s="7"/>
      <c r="N278"/>
      <c r="O278"/>
      <c r="P278"/>
      <c r="Q278"/>
    </row>
    <row r="279" spans="10:17" ht="12.75">
      <c r="J279" s="7"/>
      <c r="K279" s="7"/>
      <c r="L279" s="7"/>
      <c r="N279"/>
      <c r="O279"/>
      <c r="P279"/>
      <c r="Q279"/>
    </row>
    <row r="280" spans="10:17" ht="12.75">
      <c r="J280" s="7"/>
      <c r="K280" s="7"/>
      <c r="L280" s="7"/>
      <c r="N280"/>
      <c r="O280"/>
      <c r="P280"/>
      <c r="Q280"/>
    </row>
    <row r="281" spans="10:17" ht="12.75">
      <c r="J281" s="7"/>
      <c r="K281" s="7"/>
      <c r="L281" s="7"/>
      <c r="N281"/>
      <c r="O281"/>
      <c r="P281"/>
      <c r="Q281"/>
    </row>
    <row r="282" spans="10:17" ht="12.75">
      <c r="J282" s="7"/>
      <c r="K282" s="7"/>
      <c r="L282" s="7"/>
      <c r="N282"/>
      <c r="O282"/>
      <c r="P282"/>
      <c r="Q282"/>
    </row>
    <row r="283" spans="10:17" ht="12.75">
      <c r="J283" s="7"/>
      <c r="K283" s="7"/>
      <c r="L283" s="7"/>
      <c r="N283"/>
      <c r="O283"/>
      <c r="P283"/>
      <c r="Q283"/>
    </row>
    <row r="284" spans="10:17" ht="12.75">
      <c r="J284" s="7"/>
      <c r="K284" s="7"/>
      <c r="L284" s="7"/>
      <c r="N284"/>
      <c r="O284"/>
      <c r="P284"/>
      <c r="Q284"/>
    </row>
    <row r="285" spans="10:17" ht="12.75">
      <c r="J285" s="7"/>
      <c r="K285" s="7"/>
      <c r="L285" s="7"/>
      <c r="N285"/>
      <c r="O285"/>
      <c r="P285"/>
      <c r="Q285"/>
    </row>
    <row r="286" spans="10:17" ht="12.75">
      <c r="J286" s="7"/>
      <c r="K286" s="7"/>
      <c r="L286" s="7"/>
      <c r="N286"/>
      <c r="O286"/>
      <c r="P286"/>
      <c r="Q286"/>
    </row>
    <row r="287" spans="10:17" ht="12.75">
      <c r="J287" s="7"/>
      <c r="K287" s="7"/>
      <c r="L287" s="7"/>
      <c r="N287"/>
      <c r="O287"/>
      <c r="P287"/>
      <c r="Q287"/>
    </row>
    <row r="288" spans="10:17" ht="12.75">
      <c r="J288" s="7"/>
      <c r="K288" s="7"/>
      <c r="L288" s="7"/>
      <c r="N288"/>
      <c r="O288"/>
      <c r="P288"/>
      <c r="Q288"/>
    </row>
    <row r="289" spans="10:17" ht="12.75">
      <c r="J289" s="7"/>
      <c r="K289" s="7"/>
      <c r="L289" s="7"/>
      <c r="N289"/>
      <c r="O289"/>
      <c r="P289"/>
      <c r="Q289"/>
    </row>
    <row r="290" spans="10:17" ht="12.75">
      <c r="J290" s="7"/>
      <c r="K290" s="7"/>
      <c r="L290" s="7"/>
      <c r="N290"/>
      <c r="O290"/>
      <c r="P290"/>
      <c r="Q290"/>
    </row>
    <row r="291" spans="10:17" ht="12.75">
      <c r="J291" s="7"/>
      <c r="K291" s="7"/>
      <c r="L291" s="7"/>
      <c r="N291"/>
      <c r="O291"/>
      <c r="P291"/>
      <c r="Q291"/>
    </row>
    <row r="292" spans="10:17" ht="12.75">
      <c r="J292" s="7"/>
      <c r="K292" s="7"/>
      <c r="L292" s="7"/>
      <c r="N292"/>
      <c r="O292"/>
      <c r="P292"/>
      <c r="Q292"/>
    </row>
    <row r="293" spans="10:17" ht="12.75">
      <c r="J293" s="7"/>
      <c r="K293" s="7"/>
      <c r="L293" s="7"/>
      <c r="N293"/>
      <c r="O293"/>
      <c r="P293"/>
      <c r="Q293"/>
    </row>
    <row r="294" spans="10:17" ht="12.75">
      <c r="J294" s="7"/>
      <c r="K294" s="7"/>
      <c r="L294" s="7"/>
      <c r="N294"/>
      <c r="O294"/>
      <c r="P294"/>
      <c r="Q294"/>
    </row>
    <row r="295" spans="10:17" ht="12.75">
      <c r="J295" s="7"/>
      <c r="K295" s="7"/>
      <c r="L295" s="7"/>
      <c r="N295"/>
      <c r="O295"/>
      <c r="P295"/>
      <c r="Q295"/>
    </row>
    <row r="296" spans="10:17" ht="12.75">
      <c r="J296" s="7"/>
      <c r="K296" s="7"/>
      <c r="L296" s="7"/>
      <c r="N296"/>
      <c r="O296"/>
      <c r="P296"/>
      <c r="Q296"/>
    </row>
    <row r="297" spans="10:17" ht="12.75">
      <c r="J297" s="7"/>
      <c r="K297" s="7"/>
      <c r="L297" s="7"/>
      <c r="N297"/>
      <c r="O297"/>
      <c r="P297"/>
      <c r="Q297"/>
    </row>
    <row r="298" spans="10:17" ht="12.75">
      <c r="J298" s="7"/>
      <c r="K298" s="7"/>
      <c r="L298" s="7"/>
      <c r="N298"/>
      <c r="O298"/>
      <c r="P298"/>
      <c r="Q298"/>
    </row>
    <row r="299" spans="10:17" ht="12.75">
      <c r="J299" s="7"/>
      <c r="K299" s="7"/>
      <c r="L299" s="7"/>
      <c r="N299"/>
      <c r="O299"/>
      <c r="P299"/>
      <c r="Q299"/>
    </row>
    <row r="300" spans="10:17" ht="12.75">
      <c r="J300" s="7"/>
      <c r="K300" s="7"/>
      <c r="L300" s="7"/>
      <c r="N300"/>
      <c r="O300"/>
      <c r="P300"/>
      <c r="Q300"/>
    </row>
    <row r="301" spans="10:17" ht="12.75">
      <c r="J301" s="7"/>
      <c r="K301" s="7"/>
      <c r="L301" s="7"/>
      <c r="N301"/>
      <c r="O301"/>
      <c r="P301"/>
      <c r="Q301"/>
    </row>
    <row r="302" spans="10:17" ht="12.75">
      <c r="J302" s="7"/>
      <c r="K302" s="7"/>
      <c r="L302" s="7"/>
      <c r="N302"/>
      <c r="O302"/>
      <c r="P302"/>
      <c r="Q302"/>
    </row>
    <row r="303" spans="10:17" ht="12.75">
      <c r="J303" s="7"/>
      <c r="K303" s="7"/>
      <c r="L303" s="7"/>
      <c r="N303"/>
      <c r="O303"/>
      <c r="P303"/>
      <c r="Q303"/>
    </row>
    <row r="304" spans="10:17" ht="12.75">
      <c r="J304" s="7"/>
      <c r="K304" s="7"/>
      <c r="L304" s="7"/>
      <c r="N304"/>
      <c r="O304"/>
      <c r="P304"/>
      <c r="Q304"/>
    </row>
    <row r="305" spans="10:17" ht="12.75">
      <c r="J305" s="7"/>
      <c r="K305" s="7"/>
      <c r="L305" s="7"/>
      <c r="N305"/>
      <c r="O305"/>
      <c r="P305"/>
      <c r="Q305"/>
    </row>
    <row r="306" spans="10:17" ht="12.75">
      <c r="J306" s="7"/>
      <c r="K306" s="7"/>
      <c r="L306" s="7"/>
      <c r="N306"/>
      <c r="O306"/>
      <c r="P306"/>
      <c r="Q306"/>
    </row>
    <row r="307" spans="10:17" ht="12.75">
      <c r="J307" s="7"/>
      <c r="K307" s="7"/>
      <c r="L307" s="7"/>
      <c r="N307"/>
      <c r="O307"/>
      <c r="P307"/>
      <c r="Q307"/>
    </row>
    <row r="308" spans="10:17" ht="12.75">
      <c r="J308" s="7"/>
      <c r="K308" s="7"/>
      <c r="L308" s="7"/>
      <c r="N308"/>
      <c r="O308"/>
      <c r="P308"/>
      <c r="Q308"/>
    </row>
    <row r="309" spans="10:17" ht="12.75">
      <c r="J309" s="7"/>
      <c r="K309" s="7"/>
      <c r="L309" s="7"/>
      <c r="N309"/>
      <c r="O309"/>
      <c r="P309"/>
      <c r="Q309"/>
    </row>
    <row r="310" spans="10:17" ht="12.75">
      <c r="J310" s="7"/>
      <c r="K310" s="7"/>
      <c r="L310" s="7"/>
      <c r="N310"/>
      <c r="O310"/>
      <c r="P310"/>
      <c r="Q310"/>
    </row>
    <row r="311" spans="10:17" ht="12.75">
      <c r="J311" s="7"/>
      <c r="K311" s="7"/>
      <c r="L311" s="7"/>
      <c r="N311"/>
      <c r="O311"/>
      <c r="P311"/>
      <c r="Q311"/>
    </row>
    <row r="312" spans="10:17" ht="12.75">
      <c r="J312" s="7"/>
      <c r="K312" s="7"/>
      <c r="L312" s="7"/>
      <c r="N312"/>
      <c r="O312"/>
      <c r="P312"/>
      <c r="Q312"/>
    </row>
    <row r="313" spans="10:17" ht="12.75">
      <c r="J313" s="7"/>
      <c r="K313" s="7"/>
      <c r="L313" s="7"/>
      <c r="N313"/>
      <c r="O313"/>
      <c r="P313"/>
      <c r="Q313"/>
    </row>
    <row r="314" spans="10:17" ht="12.75">
      <c r="J314" s="7"/>
      <c r="K314" s="7"/>
      <c r="L314" s="7"/>
      <c r="N314"/>
      <c r="O314"/>
      <c r="P314"/>
      <c r="Q314"/>
    </row>
    <row r="315" spans="10:17" ht="12.75">
      <c r="J315" s="7"/>
      <c r="K315" s="7"/>
      <c r="L315" s="7"/>
      <c r="N315"/>
      <c r="O315"/>
      <c r="P315"/>
      <c r="Q315"/>
    </row>
    <row r="316" spans="10:17" ht="12.75">
      <c r="J316" s="7"/>
      <c r="K316" s="7"/>
      <c r="L316" s="7"/>
      <c r="N316"/>
      <c r="O316"/>
      <c r="P316"/>
      <c r="Q316"/>
    </row>
    <row r="317" spans="10:17" ht="12.75">
      <c r="J317" s="7"/>
      <c r="K317" s="7"/>
      <c r="L317" s="7"/>
      <c r="N317"/>
      <c r="O317"/>
      <c r="P317"/>
      <c r="Q317"/>
    </row>
    <row r="318" spans="10:17" ht="12.75">
      <c r="J318" s="7"/>
      <c r="K318" s="7"/>
      <c r="L318" s="7"/>
      <c r="N318"/>
      <c r="O318"/>
      <c r="P318"/>
      <c r="Q318"/>
    </row>
    <row r="319" spans="10:17" ht="12.75">
      <c r="J319" s="7"/>
      <c r="K319" s="7"/>
      <c r="L319" s="7"/>
      <c r="N319"/>
      <c r="O319"/>
      <c r="P319"/>
      <c r="Q319"/>
    </row>
    <row r="320" spans="10:17" ht="12.75">
      <c r="J320" s="7"/>
      <c r="K320" s="7"/>
      <c r="L320" s="7"/>
      <c r="N320"/>
      <c r="O320"/>
      <c r="P320"/>
      <c r="Q320"/>
    </row>
    <row r="321" spans="10:17" ht="12.75">
      <c r="J321" s="7"/>
      <c r="K321" s="7"/>
      <c r="L321" s="7"/>
      <c r="N321"/>
      <c r="O321"/>
      <c r="P321"/>
      <c r="Q321"/>
    </row>
    <row r="322" spans="10:17" ht="12.75">
      <c r="J322" s="7"/>
      <c r="K322" s="7"/>
      <c r="L322" s="7"/>
      <c r="N322"/>
      <c r="O322"/>
      <c r="P322"/>
      <c r="Q322"/>
    </row>
    <row r="323" spans="10:17" ht="12.75">
      <c r="J323" s="7"/>
      <c r="K323" s="7"/>
      <c r="L323" s="7"/>
      <c r="N323"/>
      <c r="O323"/>
      <c r="P323"/>
      <c r="Q323"/>
    </row>
    <row r="324" spans="10:17" ht="12.75">
      <c r="J324" s="7"/>
      <c r="K324" s="7"/>
      <c r="L324" s="7"/>
      <c r="N324"/>
      <c r="O324"/>
      <c r="P324"/>
      <c r="Q324"/>
    </row>
    <row r="325" spans="10:17" ht="12.75">
      <c r="J325" s="7"/>
      <c r="K325" s="7"/>
      <c r="L325" s="7"/>
      <c r="N325"/>
      <c r="O325"/>
      <c r="P325"/>
      <c r="Q325"/>
    </row>
    <row r="326" spans="10:17" ht="12.75">
      <c r="J326" s="7"/>
      <c r="K326" s="7"/>
      <c r="L326" s="7"/>
      <c r="N326"/>
      <c r="O326"/>
      <c r="P326"/>
      <c r="Q326"/>
    </row>
    <row r="327" spans="10:17" ht="12.75">
      <c r="J327" s="7"/>
      <c r="K327" s="7"/>
      <c r="L327" s="7"/>
      <c r="N327"/>
      <c r="O327"/>
      <c r="P327"/>
      <c r="Q327"/>
    </row>
    <row r="328" spans="10:17" ht="12.75">
      <c r="J328" s="7"/>
      <c r="K328" s="7"/>
      <c r="L328" s="7"/>
      <c r="N328"/>
      <c r="O328"/>
      <c r="P328"/>
      <c r="Q328"/>
    </row>
    <row r="329" spans="10:17" ht="12.75">
      <c r="J329" s="7"/>
      <c r="K329" s="7"/>
      <c r="L329" s="7"/>
      <c r="N329"/>
      <c r="O329"/>
      <c r="P329"/>
      <c r="Q329"/>
    </row>
    <row r="330" spans="10:17" ht="12.75">
      <c r="J330" s="7"/>
      <c r="K330" s="7"/>
      <c r="L330" s="7"/>
      <c r="N330"/>
      <c r="O330"/>
      <c r="P330"/>
      <c r="Q330"/>
    </row>
    <row r="331" spans="10:17" ht="12.75">
      <c r="J331" s="7"/>
      <c r="K331" s="7"/>
      <c r="L331" s="7"/>
      <c r="N331"/>
      <c r="O331"/>
      <c r="P331"/>
      <c r="Q331"/>
    </row>
    <row r="332" spans="10:17" ht="12.75">
      <c r="J332" s="7"/>
      <c r="K332" s="7"/>
      <c r="L332" s="7"/>
      <c r="N332"/>
      <c r="O332"/>
      <c r="P332"/>
      <c r="Q332"/>
    </row>
    <row r="333" spans="10:17" ht="12.75">
      <c r="J333" s="7"/>
      <c r="K333" s="7"/>
      <c r="L333" s="7"/>
      <c r="N333"/>
      <c r="O333"/>
      <c r="P333"/>
      <c r="Q333"/>
    </row>
    <row r="334" spans="10:17" ht="12.75">
      <c r="J334" s="7"/>
      <c r="K334" s="7"/>
      <c r="L334" s="7"/>
      <c r="N334"/>
      <c r="O334"/>
      <c r="P334"/>
      <c r="Q334"/>
    </row>
    <row r="335" spans="10:17" ht="12.75">
      <c r="J335" s="7"/>
      <c r="K335" s="7"/>
      <c r="L335" s="7"/>
      <c r="N335"/>
      <c r="O335"/>
      <c r="P335"/>
      <c r="Q335"/>
    </row>
    <row r="336" spans="10:17" ht="12.75">
      <c r="J336" s="7"/>
      <c r="K336" s="7"/>
      <c r="L336" s="7"/>
      <c r="N336"/>
      <c r="O336"/>
      <c r="P336"/>
      <c r="Q336"/>
    </row>
    <row r="337" spans="10:17" ht="12.75">
      <c r="J337" s="7"/>
      <c r="K337" s="7"/>
      <c r="L337" s="7"/>
      <c r="N337"/>
      <c r="O337"/>
      <c r="P337"/>
      <c r="Q337"/>
    </row>
    <row r="338" spans="10:17" ht="12.75">
      <c r="J338" s="7"/>
      <c r="K338" s="7"/>
      <c r="L338" s="7"/>
      <c r="N338"/>
      <c r="O338"/>
      <c r="P338"/>
      <c r="Q338"/>
    </row>
    <row r="339" spans="10:17" ht="12.75">
      <c r="J339" s="7"/>
      <c r="K339" s="7"/>
      <c r="L339" s="7"/>
      <c r="N339"/>
      <c r="O339"/>
      <c r="P339"/>
      <c r="Q339"/>
    </row>
    <row r="340" spans="10:17" ht="12.75">
      <c r="J340" s="7"/>
      <c r="K340" s="7"/>
      <c r="L340" s="7"/>
      <c r="N340"/>
      <c r="O340"/>
      <c r="P340"/>
      <c r="Q340"/>
    </row>
    <row r="341" spans="10:17" ht="12.75">
      <c r="J341" s="7"/>
      <c r="K341" s="7"/>
      <c r="L341" s="7"/>
      <c r="N341"/>
      <c r="O341"/>
      <c r="P341"/>
      <c r="Q341"/>
    </row>
    <row r="342" spans="10:17" ht="12.75">
      <c r="J342" s="7"/>
      <c r="K342" s="7"/>
      <c r="L342" s="7"/>
      <c r="N342"/>
      <c r="O342"/>
      <c r="P342"/>
      <c r="Q342"/>
    </row>
    <row r="343" spans="10:17" ht="12.75">
      <c r="J343" s="7"/>
      <c r="K343" s="7"/>
      <c r="L343" s="7"/>
      <c r="N343"/>
      <c r="O343"/>
      <c r="P343"/>
      <c r="Q343"/>
    </row>
    <row r="344" spans="10:17" ht="12.75">
      <c r="J344" s="7"/>
      <c r="K344" s="7"/>
      <c r="L344" s="7"/>
      <c r="N344"/>
      <c r="O344"/>
      <c r="P344"/>
      <c r="Q344"/>
    </row>
    <row r="345" spans="10:17" ht="12.75">
      <c r="J345" s="7"/>
      <c r="K345" s="7"/>
      <c r="L345" s="7"/>
      <c r="N345"/>
      <c r="O345"/>
      <c r="P345"/>
      <c r="Q345"/>
    </row>
    <row r="346" spans="10:17" ht="12.75">
      <c r="J346" s="7"/>
      <c r="K346" s="7"/>
      <c r="L346" s="7"/>
      <c r="N346"/>
      <c r="O346"/>
      <c r="P346"/>
      <c r="Q346"/>
    </row>
    <row r="347" spans="10:17" ht="12.75">
      <c r="J347" s="7"/>
      <c r="K347" s="7"/>
      <c r="L347" s="7"/>
      <c r="N347"/>
      <c r="O347"/>
      <c r="P347"/>
      <c r="Q347"/>
    </row>
    <row r="348" spans="10:17" ht="12.75">
      <c r="J348" s="7"/>
      <c r="K348" s="7"/>
      <c r="L348" s="7"/>
      <c r="N348"/>
      <c r="O348"/>
      <c r="P348"/>
      <c r="Q348"/>
    </row>
    <row r="349" spans="10:17" ht="12.75">
      <c r="J349" s="7"/>
      <c r="K349" s="7"/>
      <c r="L349" s="7"/>
      <c r="N349"/>
      <c r="O349"/>
      <c r="P349"/>
      <c r="Q349"/>
    </row>
    <row r="350" spans="10:17" ht="12.75">
      <c r="J350" s="7"/>
      <c r="K350" s="7"/>
      <c r="L350" s="7"/>
      <c r="N350"/>
      <c r="O350"/>
      <c r="P350"/>
      <c r="Q350"/>
    </row>
    <row r="351" spans="10:17" ht="12.75">
      <c r="J351" s="7"/>
      <c r="K351" s="7"/>
      <c r="L351" s="7"/>
      <c r="N351"/>
      <c r="O351"/>
      <c r="P351"/>
      <c r="Q351"/>
    </row>
    <row r="352" spans="10:17" ht="12.75">
      <c r="J352" s="7"/>
      <c r="K352" s="7"/>
      <c r="L352" s="7"/>
      <c r="N352"/>
      <c r="O352"/>
      <c r="P352"/>
      <c r="Q352"/>
    </row>
    <row r="353" spans="10:17" ht="12.75">
      <c r="J353" s="7"/>
      <c r="K353" s="7"/>
      <c r="L353" s="7"/>
      <c r="N353"/>
      <c r="O353"/>
      <c r="P353"/>
      <c r="Q353"/>
    </row>
    <row r="354" spans="10:17" ht="12.75">
      <c r="J354" s="7"/>
      <c r="K354" s="7"/>
      <c r="L354" s="7"/>
      <c r="N354"/>
      <c r="O354"/>
      <c r="P354"/>
      <c r="Q354"/>
    </row>
    <row r="355" spans="10:17" ht="12.75">
      <c r="J355" s="7"/>
      <c r="K355" s="7"/>
      <c r="L355" s="7"/>
      <c r="N355"/>
      <c r="O355"/>
      <c r="P355"/>
      <c r="Q355"/>
    </row>
    <row r="356" spans="10:17" ht="12.75">
      <c r="J356" s="7"/>
      <c r="K356" s="7"/>
      <c r="L356" s="7"/>
      <c r="N356"/>
      <c r="O356"/>
      <c r="P356"/>
      <c r="Q356"/>
    </row>
    <row r="357" spans="10:17" ht="12.75">
      <c r="J357" s="7"/>
      <c r="K357" s="7"/>
      <c r="L357" s="7"/>
      <c r="N357"/>
      <c r="O357"/>
      <c r="P357"/>
      <c r="Q357"/>
    </row>
    <row r="358" spans="10:17" ht="12.75">
      <c r="J358" s="7"/>
      <c r="K358" s="7"/>
      <c r="L358" s="7"/>
      <c r="N358"/>
      <c r="O358"/>
      <c r="P358"/>
      <c r="Q358"/>
    </row>
    <row r="359" spans="10:17" ht="12.75">
      <c r="J359" s="7"/>
      <c r="K359" s="7"/>
      <c r="L359" s="7"/>
      <c r="N359"/>
      <c r="O359"/>
      <c r="P359"/>
      <c r="Q359"/>
    </row>
    <row r="360" spans="10:17" ht="12.75">
      <c r="J360" s="7"/>
      <c r="K360" s="7"/>
      <c r="L360" s="7"/>
      <c r="N360"/>
      <c r="O360"/>
      <c r="P360"/>
      <c r="Q360"/>
    </row>
    <row r="361" spans="10:17" ht="12.75">
      <c r="J361" s="7"/>
      <c r="K361" s="7"/>
      <c r="L361" s="7"/>
      <c r="N361"/>
      <c r="O361"/>
      <c r="P361"/>
      <c r="Q361"/>
    </row>
    <row r="362" spans="10:17" ht="12.75">
      <c r="J362" s="7"/>
      <c r="K362" s="7"/>
      <c r="L362" s="7"/>
      <c r="N362"/>
      <c r="O362"/>
      <c r="P362"/>
      <c r="Q362"/>
    </row>
    <row r="363" spans="10:17" ht="12.75">
      <c r="J363" s="7"/>
      <c r="K363" s="7"/>
      <c r="L363" s="7"/>
      <c r="N363"/>
      <c r="O363"/>
      <c r="P363"/>
      <c r="Q363"/>
    </row>
    <row r="364" spans="10:17" ht="12.75">
      <c r="J364" s="7"/>
      <c r="K364" s="7"/>
      <c r="L364" s="7"/>
      <c r="N364"/>
      <c r="O364"/>
      <c r="P364"/>
      <c r="Q364"/>
    </row>
    <row r="365" spans="10:17" ht="12.75">
      <c r="J365" s="7"/>
      <c r="K365" s="7"/>
      <c r="L365" s="7"/>
      <c r="N365"/>
      <c r="O365"/>
      <c r="P365"/>
      <c r="Q365"/>
    </row>
    <row r="366" spans="10:17" ht="12.75">
      <c r="J366" s="7"/>
      <c r="K366" s="7"/>
      <c r="L366" s="7"/>
      <c r="N366"/>
      <c r="O366"/>
      <c r="P366"/>
      <c r="Q366"/>
    </row>
    <row r="367" spans="10:17" ht="12.75">
      <c r="J367" s="7"/>
      <c r="K367" s="7"/>
      <c r="L367" s="7"/>
      <c r="N367"/>
      <c r="O367"/>
      <c r="P367"/>
      <c r="Q367"/>
    </row>
    <row r="368" spans="10:17" ht="12.75">
      <c r="J368" s="7"/>
      <c r="K368" s="7"/>
      <c r="L368" s="7"/>
      <c r="N368"/>
      <c r="O368"/>
      <c r="P368"/>
      <c r="Q368"/>
    </row>
    <row r="369" spans="10:17" ht="12.75">
      <c r="J369" s="7"/>
      <c r="K369" s="7"/>
      <c r="L369" s="7"/>
      <c r="N369"/>
      <c r="O369"/>
      <c r="P369"/>
      <c r="Q369"/>
    </row>
    <row r="370" spans="10:17" ht="12.75">
      <c r="J370" s="7"/>
      <c r="K370" s="7"/>
      <c r="L370" s="7"/>
      <c r="N370"/>
      <c r="O370"/>
      <c r="P370"/>
      <c r="Q370"/>
    </row>
    <row r="371" spans="10:17" ht="12.75">
      <c r="J371" s="7"/>
      <c r="K371" s="7"/>
      <c r="L371" s="7"/>
      <c r="N371"/>
      <c r="O371"/>
      <c r="P371"/>
      <c r="Q371"/>
    </row>
    <row r="372" spans="10:17" ht="12.75">
      <c r="J372" s="7"/>
      <c r="K372" s="7"/>
      <c r="L372" s="7"/>
      <c r="N372"/>
      <c r="O372"/>
      <c r="P372"/>
      <c r="Q372"/>
    </row>
    <row r="373" spans="10:17" ht="12.75">
      <c r="J373" s="7"/>
      <c r="K373" s="7"/>
      <c r="L373" s="7"/>
      <c r="N373"/>
      <c r="O373"/>
      <c r="P373"/>
      <c r="Q373"/>
    </row>
    <row r="374" spans="10:17" ht="12.75">
      <c r="J374" s="7"/>
      <c r="K374" s="7"/>
      <c r="L374" s="7"/>
      <c r="N374"/>
      <c r="O374"/>
      <c r="P374"/>
      <c r="Q374"/>
    </row>
    <row r="375" spans="10:17" ht="12.75">
      <c r="J375" s="7"/>
      <c r="K375" s="7"/>
      <c r="L375" s="7"/>
      <c r="N375"/>
      <c r="O375"/>
      <c r="P375"/>
      <c r="Q375"/>
    </row>
    <row r="376" spans="10:17" ht="12.75">
      <c r="J376" s="7"/>
      <c r="K376" s="7"/>
      <c r="L376" s="7"/>
      <c r="N376"/>
      <c r="O376"/>
      <c r="P376"/>
      <c r="Q376"/>
    </row>
    <row r="377" spans="10:17" ht="12.75">
      <c r="J377" s="7"/>
      <c r="K377" s="7"/>
      <c r="L377" s="7"/>
      <c r="N377"/>
      <c r="O377"/>
      <c r="P377"/>
      <c r="Q377"/>
    </row>
    <row r="378" spans="10:17" ht="12.75">
      <c r="J378" s="7"/>
      <c r="K378" s="7"/>
      <c r="L378" s="7"/>
      <c r="N378"/>
      <c r="O378"/>
      <c r="P378"/>
      <c r="Q378"/>
    </row>
    <row r="379" spans="10:17" ht="12.75">
      <c r="J379" s="7"/>
      <c r="K379" s="7"/>
      <c r="L379" s="7"/>
      <c r="N379"/>
      <c r="O379"/>
      <c r="P379"/>
      <c r="Q379"/>
    </row>
    <row r="380" spans="10:17" ht="12.75">
      <c r="J380" s="7"/>
      <c r="K380" s="7"/>
      <c r="L380" s="7"/>
      <c r="N380"/>
      <c r="O380"/>
      <c r="P380"/>
      <c r="Q380"/>
    </row>
    <row r="381" spans="10:17" ht="12.75">
      <c r="J381" s="7"/>
      <c r="K381" s="7"/>
      <c r="L381" s="7"/>
      <c r="N381"/>
      <c r="O381"/>
      <c r="P381"/>
      <c r="Q381"/>
    </row>
    <row r="382" spans="10:17" ht="12.75">
      <c r="J382" s="7"/>
      <c r="K382" s="7"/>
      <c r="L382" s="7"/>
      <c r="N382"/>
      <c r="O382"/>
      <c r="P382"/>
      <c r="Q382"/>
    </row>
    <row r="383" spans="10:17" ht="12.75">
      <c r="J383" s="7"/>
      <c r="K383" s="7"/>
      <c r="L383" s="7"/>
      <c r="N383"/>
      <c r="O383"/>
      <c r="P383"/>
      <c r="Q383"/>
    </row>
    <row r="384" spans="10:17" ht="12.75">
      <c r="J384" s="7"/>
      <c r="K384" s="7"/>
      <c r="L384" s="7"/>
      <c r="N384"/>
      <c r="O384"/>
      <c r="P384"/>
      <c r="Q384"/>
    </row>
    <row r="385" spans="10:17" ht="12.75">
      <c r="J385" s="7"/>
      <c r="K385" s="7"/>
      <c r="L385" s="7"/>
      <c r="N385"/>
      <c r="O385"/>
      <c r="P385"/>
      <c r="Q385"/>
    </row>
    <row r="386" spans="10:17" ht="12.75">
      <c r="J386" s="7"/>
      <c r="K386" s="7"/>
      <c r="L386" s="7"/>
      <c r="N386"/>
      <c r="O386"/>
      <c r="P386"/>
      <c r="Q386"/>
    </row>
    <row r="387" spans="10:17" ht="12.75">
      <c r="J387" s="7"/>
      <c r="K387" s="7"/>
      <c r="L387" s="7"/>
      <c r="N387"/>
      <c r="O387"/>
      <c r="P387"/>
      <c r="Q387"/>
    </row>
    <row r="388" spans="10:17" ht="12.75">
      <c r="J388" s="7"/>
      <c r="K388" s="7"/>
      <c r="L388" s="7"/>
      <c r="N388"/>
      <c r="O388"/>
      <c r="P388"/>
      <c r="Q388"/>
    </row>
    <row r="389" spans="10:17" ht="12.75">
      <c r="J389" s="7"/>
      <c r="K389" s="7"/>
      <c r="L389" s="7"/>
      <c r="N389"/>
      <c r="O389"/>
      <c r="P389"/>
      <c r="Q389"/>
    </row>
    <row r="390" spans="10:17" ht="12.75">
      <c r="J390" s="7"/>
      <c r="K390" s="7"/>
      <c r="L390" s="7"/>
      <c r="N390"/>
      <c r="O390"/>
      <c r="P390"/>
      <c r="Q390"/>
    </row>
    <row r="391" spans="10:17" ht="12.75">
      <c r="J391" s="7"/>
      <c r="K391" s="7"/>
      <c r="L391" s="7"/>
      <c r="N391"/>
      <c r="O391"/>
      <c r="P391"/>
      <c r="Q391"/>
    </row>
    <row r="392" spans="10:17" ht="12.75">
      <c r="J392" s="7"/>
      <c r="K392" s="7"/>
      <c r="L392" s="7"/>
      <c r="N392"/>
      <c r="O392"/>
      <c r="P392"/>
      <c r="Q392"/>
    </row>
    <row r="393" spans="10:17" ht="12.75">
      <c r="J393" s="7"/>
      <c r="K393" s="7"/>
      <c r="L393" s="7"/>
      <c r="N393"/>
      <c r="O393"/>
      <c r="P393"/>
      <c r="Q393"/>
    </row>
    <row r="394" spans="10:17" ht="12.75">
      <c r="J394" s="7"/>
      <c r="K394" s="7"/>
      <c r="L394" s="7"/>
      <c r="N394"/>
      <c r="O394"/>
      <c r="P394"/>
      <c r="Q394"/>
    </row>
    <row r="395" spans="10:17" ht="12.75">
      <c r="J395" s="7"/>
      <c r="K395" s="7"/>
      <c r="L395" s="7"/>
      <c r="N395"/>
      <c r="O395"/>
      <c r="P395"/>
      <c r="Q395"/>
    </row>
    <row r="396" spans="10:17" ht="12.75">
      <c r="J396" s="7"/>
      <c r="K396" s="7"/>
      <c r="L396" s="7"/>
      <c r="N396"/>
      <c r="O396"/>
      <c r="P396"/>
      <c r="Q396"/>
    </row>
    <row r="397" spans="10:17" ht="12.75">
      <c r="J397" s="7"/>
      <c r="K397" s="7"/>
      <c r="L397" s="7"/>
      <c r="N397"/>
      <c r="O397"/>
      <c r="P397"/>
      <c r="Q397"/>
    </row>
    <row r="398" spans="10:17" ht="12.75">
      <c r="J398" s="7"/>
      <c r="K398" s="7"/>
      <c r="L398" s="7"/>
      <c r="N398"/>
      <c r="O398"/>
      <c r="P398"/>
      <c r="Q398"/>
    </row>
    <row r="399" spans="10:17" ht="12.75">
      <c r="J399" s="7"/>
      <c r="K399" s="7"/>
      <c r="L399" s="7"/>
      <c r="N399"/>
      <c r="O399"/>
      <c r="P399"/>
      <c r="Q399"/>
    </row>
    <row r="400" spans="10:17" ht="12.75">
      <c r="J400" s="7"/>
      <c r="K400" s="7"/>
      <c r="L400" s="7"/>
      <c r="N400"/>
      <c r="O400"/>
      <c r="P400"/>
      <c r="Q400"/>
    </row>
    <row r="401" spans="10:17" ht="12.75">
      <c r="J401" s="7"/>
      <c r="K401" s="7"/>
      <c r="L401" s="7"/>
      <c r="N401"/>
      <c r="O401"/>
      <c r="P401"/>
      <c r="Q401"/>
    </row>
    <row r="402" spans="10:17" ht="12.75">
      <c r="J402" s="7"/>
      <c r="K402" s="7"/>
      <c r="L402" s="7"/>
      <c r="N402"/>
      <c r="O402"/>
      <c r="P402"/>
      <c r="Q402"/>
    </row>
    <row r="403" spans="10:17" ht="12.75">
      <c r="J403" s="7"/>
      <c r="K403" s="7"/>
      <c r="L403" s="7"/>
      <c r="N403"/>
      <c r="O403"/>
      <c r="P403"/>
      <c r="Q403"/>
    </row>
    <row r="404" spans="10:17" ht="12.75">
      <c r="J404" s="7"/>
      <c r="K404" s="7"/>
      <c r="L404" s="7"/>
      <c r="N404"/>
      <c r="O404"/>
      <c r="P404"/>
      <c r="Q404"/>
    </row>
    <row r="405" spans="10:17" ht="12.75">
      <c r="J405" s="7"/>
      <c r="K405" s="7"/>
      <c r="L405" s="7"/>
      <c r="N405"/>
      <c r="O405"/>
      <c r="P405"/>
      <c r="Q405"/>
    </row>
    <row r="406" spans="10:17" ht="12.75">
      <c r="J406" s="7"/>
      <c r="K406" s="7"/>
      <c r="L406" s="7"/>
      <c r="N406"/>
      <c r="O406"/>
      <c r="P406"/>
      <c r="Q406"/>
    </row>
    <row r="407" spans="10:17" ht="12.75">
      <c r="J407" s="7"/>
      <c r="K407" s="7"/>
      <c r="L407" s="7"/>
      <c r="N407"/>
      <c r="O407"/>
      <c r="P407"/>
      <c r="Q407"/>
    </row>
    <row r="408" spans="10:17" ht="12.75">
      <c r="J408" s="7"/>
      <c r="K408" s="7"/>
      <c r="L408" s="7"/>
      <c r="N408"/>
      <c r="O408"/>
      <c r="P408"/>
      <c r="Q408"/>
    </row>
    <row r="409" spans="10:17" ht="12.75">
      <c r="J409" s="7"/>
      <c r="K409" s="7"/>
      <c r="L409" s="7"/>
      <c r="N409"/>
      <c r="O409"/>
      <c r="P409"/>
      <c r="Q409"/>
    </row>
    <row r="410" spans="10:17" ht="12.75">
      <c r="J410" s="7"/>
      <c r="K410" s="7"/>
      <c r="L410" s="7"/>
      <c r="N410"/>
      <c r="O410"/>
      <c r="P410"/>
      <c r="Q410"/>
    </row>
    <row r="411" spans="10:17" ht="12.75">
      <c r="J411" s="7"/>
      <c r="K411" s="7"/>
      <c r="L411" s="7"/>
      <c r="N411"/>
      <c r="O411"/>
      <c r="P411"/>
      <c r="Q411"/>
    </row>
    <row r="412" spans="10:17" ht="12.75">
      <c r="J412" s="7"/>
      <c r="K412" s="7"/>
      <c r="L412" s="7"/>
      <c r="N412"/>
      <c r="O412"/>
      <c r="P412"/>
      <c r="Q412"/>
    </row>
    <row r="413" spans="10:17" ht="12.75">
      <c r="J413" s="7"/>
      <c r="K413" s="7"/>
      <c r="L413" s="7"/>
      <c r="N413"/>
      <c r="O413"/>
      <c r="P413"/>
      <c r="Q413"/>
    </row>
    <row r="414" spans="10:17" ht="12.75">
      <c r="J414" s="7"/>
      <c r="K414" s="7"/>
      <c r="L414" s="7"/>
      <c r="N414"/>
      <c r="O414"/>
      <c r="P414"/>
      <c r="Q414"/>
    </row>
    <row r="415" spans="10:17" ht="12.75">
      <c r="J415" s="7"/>
      <c r="K415" s="7"/>
      <c r="L415" s="7"/>
      <c r="N415"/>
      <c r="O415"/>
      <c r="P415"/>
      <c r="Q415"/>
    </row>
    <row r="416" spans="10:17" ht="12.75">
      <c r="J416" s="7"/>
      <c r="K416" s="7"/>
      <c r="L416" s="7"/>
      <c r="N416"/>
      <c r="O416"/>
      <c r="P416"/>
      <c r="Q416"/>
    </row>
    <row r="417" spans="10:17" ht="12.75">
      <c r="J417" s="7"/>
      <c r="K417" s="7"/>
      <c r="L417" s="7"/>
      <c r="N417"/>
      <c r="O417"/>
      <c r="P417"/>
      <c r="Q417"/>
    </row>
    <row r="418" spans="10:17" ht="12.75">
      <c r="J418" s="7"/>
      <c r="K418" s="7"/>
      <c r="L418" s="7"/>
      <c r="N418"/>
      <c r="O418"/>
      <c r="P418"/>
      <c r="Q418"/>
    </row>
    <row r="419" spans="10:17" ht="12.75">
      <c r="J419" s="7"/>
      <c r="K419" s="7"/>
      <c r="L419" s="7"/>
      <c r="N419"/>
      <c r="O419"/>
      <c r="P419"/>
      <c r="Q419"/>
    </row>
    <row r="420" spans="10:17" ht="12.75">
      <c r="J420" s="7"/>
      <c r="K420" s="7"/>
      <c r="L420" s="7"/>
      <c r="N420"/>
      <c r="O420"/>
      <c r="P420"/>
      <c r="Q420"/>
    </row>
    <row r="421" spans="10:17" ht="12.75">
      <c r="J421" s="7"/>
      <c r="K421" s="7"/>
      <c r="L421" s="7"/>
      <c r="N421"/>
      <c r="O421"/>
      <c r="P421"/>
      <c r="Q421"/>
    </row>
    <row r="422" spans="10:17" ht="12.75">
      <c r="J422" s="7"/>
      <c r="K422" s="7"/>
      <c r="L422" s="7"/>
      <c r="N422"/>
      <c r="O422"/>
      <c r="P422"/>
      <c r="Q422"/>
    </row>
    <row r="423" spans="10:17" ht="12.75">
      <c r="J423" s="7"/>
      <c r="K423" s="7"/>
      <c r="L423" s="7"/>
      <c r="N423"/>
      <c r="O423"/>
      <c r="P423"/>
      <c r="Q423"/>
    </row>
    <row r="424" spans="10:17" ht="12.75">
      <c r="J424" s="7"/>
      <c r="K424" s="7"/>
      <c r="L424" s="7"/>
      <c r="N424"/>
      <c r="O424"/>
      <c r="P424"/>
      <c r="Q424"/>
    </row>
    <row r="425" spans="10:17" ht="12.75">
      <c r="J425" s="7"/>
      <c r="K425" s="7"/>
      <c r="L425" s="7"/>
      <c r="N425"/>
      <c r="O425"/>
      <c r="P425"/>
      <c r="Q425"/>
    </row>
    <row r="426" spans="10:17" ht="12.75">
      <c r="J426" s="7"/>
      <c r="K426" s="7"/>
      <c r="L426" s="7"/>
      <c r="N426"/>
      <c r="O426"/>
      <c r="P426"/>
      <c r="Q426"/>
    </row>
    <row r="427" spans="10:17" ht="12.75">
      <c r="J427" s="7"/>
      <c r="K427" s="7"/>
      <c r="L427" s="7"/>
      <c r="N427"/>
      <c r="O427"/>
      <c r="P427"/>
      <c r="Q427"/>
    </row>
    <row r="428" spans="10:17" ht="12.75">
      <c r="J428" s="7"/>
      <c r="K428" s="7"/>
      <c r="L428" s="7"/>
      <c r="N428"/>
      <c r="O428"/>
      <c r="P428"/>
      <c r="Q428"/>
    </row>
    <row r="429" spans="10:17" ht="12.75">
      <c r="J429" s="7"/>
      <c r="K429" s="7"/>
      <c r="L429" s="7"/>
      <c r="N429"/>
      <c r="O429"/>
      <c r="P429"/>
      <c r="Q429"/>
    </row>
    <row r="430" spans="10:17" ht="12.75">
      <c r="J430" s="7"/>
      <c r="K430" s="7"/>
      <c r="L430" s="7"/>
      <c r="N430"/>
      <c r="O430"/>
      <c r="P430"/>
      <c r="Q430"/>
    </row>
    <row r="431" spans="10:17" ht="12.75">
      <c r="J431" s="7"/>
      <c r="K431" s="7"/>
      <c r="L431" s="7"/>
      <c r="N431"/>
      <c r="O431"/>
      <c r="P431"/>
      <c r="Q431"/>
    </row>
    <row r="432" spans="10:17" ht="12.75">
      <c r="J432" s="7"/>
      <c r="K432" s="7"/>
      <c r="L432" s="7"/>
      <c r="N432"/>
      <c r="O432"/>
      <c r="P432"/>
      <c r="Q432"/>
    </row>
    <row r="433" spans="10:17" ht="12.75">
      <c r="J433" s="7"/>
      <c r="K433" s="7"/>
      <c r="L433" s="7"/>
      <c r="N433"/>
      <c r="O433"/>
      <c r="P433"/>
      <c r="Q433"/>
    </row>
    <row r="434" spans="10:17" ht="12.75">
      <c r="J434" s="7"/>
      <c r="K434" s="7"/>
      <c r="L434" s="7"/>
      <c r="N434"/>
      <c r="O434"/>
      <c r="P434"/>
      <c r="Q434"/>
    </row>
    <row r="435" spans="10:17" ht="12.75">
      <c r="J435" s="7"/>
      <c r="K435" s="7"/>
      <c r="L435" s="7"/>
      <c r="N435"/>
      <c r="O435"/>
      <c r="P435"/>
      <c r="Q435"/>
    </row>
    <row r="436" spans="10:17" ht="12.75">
      <c r="J436" s="7"/>
      <c r="K436" s="7"/>
      <c r="L436" s="7"/>
      <c r="N436"/>
      <c r="O436"/>
      <c r="P436"/>
      <c r="Q436"/>
    </row>
    <row r="437" spans="10:17" ht="12.75">
      <c r="J437" s="7"/>
      <c r="K437" s="7"/>
      <c r="L437" s="7"/>
      <c r="N437"/>
      <c r="O437"/>
      <c r="P437"/>
      <c r="Q437"/>
    </row>
    <row r="438" spans="10:17" ht="12.75">
      <c r="J438" s="7"/>
      <c r="K438" s="7"/>
      <c r="L438" s="7"/>
      <c r="N438"/>
      <c r="O438"/>
      <c r="P438"/>
      <c r="Q438"/>
    </row>
    <row r="439" spans="10:17" ht="12.75">
      <c r="J439" s="7"/>
      <c r="K439" s="7"/>
      <c r="L439" s="7"/>
      <c r="N439"/>
      <c r="O439"/>
      <c r="P439"/>
      <c r="Q439"/>
    </row>
    <row r="440" spans="10:17" ht="12.75">
      <c r="J440" s="7"/>
      <c r="K440" s="7"/>
      <c r="L440" s="7"/>
      <c r="N440"/>
      <c r="O440"/>
      <c r="P440"/>
      <c r="Q440"/>
    </row>
    <row r="441" spans="10:17" ht="12.75">
      <c r="J441" s="7"/>
      <c r="K441" s="7"/>
      <c r="L441" s="7"/>
      <c r="N441"/>
      <c r="O441"/>
      <c r="P441"/>
      <c r="Q441"/>
    </row>
    <row r="442" spans="10:17" ht="12.75">
      <c r="J442" s="7"/>
      <c r="K442" s="7"/>
      <c r="L442" s="7"/>
      <c r="N442"/>
      <c r="O442"/>
      <c r="P442"/>
      <c r="Q442"/>
    </row>
    <row r="443" spans="10:17" ht="12.75">
      <c r="J443" s="7"/>
      <c r="K443" s="7"/>
      <c r="L443" s="7"/>
      <c r="N443"/>
      <c r="O443"/>
      <c r="P443"/>
      <c r="Q443"/>
    </row>
    <row r="444" spans="10:17" ht="12.75">
      <c r="J444" s="7"/>
      <c r="K444" s="7"/>
      <c r="L444" s="7"/>
      <c r="N444"/>
      <c r="O444"/>
      <c r="P444"/>
      <c r="Q444"/>
    </row>
    <row r="445" spans="10:17" ht="12.75">
      <c r="J445" s="7"/>
      <c r="K445" s="7"/>
      <c r="L445" s="7"/>
      <c r="N445"/>
      <c r="O445"/>
      <c r="P445"/>
      <c r="Q445"/>
    </row>
    <row r="446" spans="10:17" ht="12.75">
      <c r="J446" s="7"/>
      <c r="K446" s="7"/>
      <c r="L446" s="7"/>
      <c r="N446"/>
      <c r="O446"/>
      <c r="P446"/>
      <c r="Q446"/>
    </row>
    <row r="447" spans="10:17" ht="12.75">
      <c r="J447" s="7"/>
      <c r="K447" s="7"/>
      <c r="L447" s="7"/>
      <c r="N447"/>
      <c r="O447"/>
      <c r="P447"/>
      <c r="Q447"/>
    </row>
    <row r="448" spans="10:17" ht="12.75">
      <c r="J448" s="7"/>
      <c r="K448" s="7"/>
      <c r="L448" s="7"/>
      <c r="N448"/>
      <c r="O448"/>
      <c r="P448"/>
      <c r="Q448"/>
    </row>
    <row r="449" spans="10:17" ht="12.75">
      <c r="J449" s="7"/>
      <c r="K449" s="7"/>
      <c r="L449" s="7"/>
      <c r="N449"/>
      <c r="O449"/>
      <c r="P449"/>
      <c r="Q449"/>
    </row>
    <row r="450" spans="10:17" ht="12.75">
      <c r="J450" s="7"/>
      <c r="K450" s="7"/>
      <c r="L450" s="7"/>
      <c r="N450"/>
      <c r="O450"/>
      <c r="P450"/>
      <c r="Q450"/>
    </row>
    <row r="451" spans="10:17" ht="12.75">
      <c r="J451" s="7"/>
      <c r="K451" s="7"/>
      <c r="L451" s="7"/>
      <c r="N451"/>
      <c r="O451"/>
      <c r="P451"/>
      <c r="Q451"/>
    </row>
    <row r="452" spans="10:17" ht="12.75">
      <c r="J452" s="7"/>
      <c r="K452" s="7"/>
      <c r="L452" s="7"/>
      <c r="N452"/>
      <c r="O452"/>
      <c r="P452"/>
      <c r="Q452"/>
    </row>
    <row r="453" spans="10:17" ht="12.75">
      <c r="J453" s="7"/>
      <c r="K453" s="7"/>
      <c r="L453" s="7"/>
      <c r="N453"/>
      <c r="O453"/>
      <c r="P453"/>
      <c r="Q453"/>
    </row>
    <row r="454" spans="10:17" ht="12.75">
      <c r="J454" s="7"/>
      <c r="K454" s="7"/>
      <c r="L454" s="7"/>
      <c r="N454"/>
      <c r="O454"/>
      <c r="P454"/>
      <c r="Q454"/>
    </row>
    <row r="455" spans="10:17" ht="12.75">
      <c r="J455" s="7"/>
      <c r="K455" s="7"/>
      <c r="L455" s="7"/>
      <c r="N455"/>
      <c r="O455"/>
      <c r="P455"/>
      <c r="Q455"/>
    </row>
    <row r="456" spans="10:17" ht="12.75">
      <c r="J456" s="7"/>
      <c r="K456" s="7"/>
      <c r="L456" s="7"/>
      <c r="N456"/>
      <c r="O456"/>
      <c r="P456"/>
      <c r="Q456"/>
    </row>
    <row r="457" spans="10:17" ht="12.75">
      <c r="J457" s="7"/>
      <c r="K457" s="7"/>
      <c r="L457" s="7"/>
      <c r="N457"/>
      <c r="O457"/>
      <c r="P457"/>
      <c r="Q457"/>
    </row>
    <row r="458" spans="10:17" ht="12.75">
      <c r="J458" s="7"/>
      <c r="K458" s="7"/>
      <c r="L458" s="7"/>
      <c r="N458"/>
      <c r="O458"/>
      <c r="P458"/>
      <c r="Q458"/>
    </row>
    <row r="459" spans="10:17" ht="12.75">
      <c r="J459" s="7"/>
      <c r="K459" s="7"/>
      <c r="L459" s="7"/>
      <c r="N459"/>
      <c r="O459"/>
      <c r="P459"/>
      <c r="Q459"/>
    </row>
    <row r="460" spans="10:17" ht="12.75">
      <c r="J460" s="7"/>
      <c r="K460" s="7"/>
      <c r="L460" s="7"/>
      <c r="N460"/>
      <c r="O460"/>
      <c r="P460"/>
      <c r="Q460"/>
    </row>
    <row r="461" spans="10:17" ht="12.75">
      <c r="J461" s="7"/>
      <c r="K461" s="7"/>
      <c r="L461" s="7"/>
      <c r="N461"/>
      <c r="O461"/>
      <c r="P461"/>
      <c r="Q461"/>
    </row>
    <row r="462" spans="10:17" ht="12.75">
      <c r="J462" s="7"/>
      <c r="K462" s="7"/>
      <c r="L462" s="7"/>
      <c r="N462"/>
      <c r="O462"/>
      <c r="P462"/>
      <c r="Q462"/>
    </row>
    <row r="463" spans="10:17" ht="12.75">
      <c r="J463" s="7"/>
      <c r="K463" s="7"/>
      <c r="L463" s="7"/>
      <c r="N463"/>
      <c r="O463"/>
      <c r="P463"/>
      <c r="Q463"/>
    </row>
    <row r="464" spans="10:17" ht="12.75">
      <c r="J464" s="7"/>
      <c r="K464" s="7"/>
      <c r="L464" s="7"/>
      <c r="N464"/>
      <c r="O464"/>
      <c r="P464"/>
      <c r="Q464"/>
    </row>
    <row r="465" spans="10:17" ht="12.75">
      <c r="J465" s="7"/>
      <c r="K465" s="7"/>
      <c r="L465" s="7"/>
      <c r="N465"/>
      <c r="O465"/>
      <c r="P465"/>
      <c r="Q465"/>
    </row>
    <row r="466" spans="10:17" ht="12.75">
      <c r="J466" s="7"/>
      <c r="K466" s="7"/>
      <c r="L466" s="7"/>
      <c r="N466"/>
      <c r="O466"/>
      <c r="P466"/>
      <c r="Q466"/>
    </row>
    <row r="467" spans="10:17" ht="12.75">
      <c r="J467" s="7"/>
      <c r="K467" s="7"/>
      <c r="L467" s="7"/>
      <c r="N467"/>
      <c r="O467"/>
      <c r="P467"/>
      <c r="Q467"/>
    </row>
    <row r="468" spans="10:17" ht="12.75">
      <c r="J468" s="7"/>
      <c r="K468" s="7"/>
      <c r="L468" s="7"/>
      <c r="N468"/>
      <c r="O468"/>
      <c r="P468"/>
      <c r="Q468"/>
    </row>
    <row r="469" spans="10:17" ht="12.75">
      <c r="J469" s="7"/>
      <c r="K469" s="7"/>
      <c r="L469" s="7"/>
      <c r="N469"/>
      <c r="O469"/>
      <c r="P469"/>
      <c r="Q469"/>
    </row>
    <row r="470" spans="10:17" ht="12.75">
      <c r="J470" s="7"/>
      <c r="K470" s="7"/>
      <c r="L470" s="7"/>
      <c r="N470"/>
      <c r="O470"/>
      <c r="P470"/>
      <c r="Q470"/>
    </row>
    <row r="471" spans="10:17" ht="12.75">
      <c r="J471" s="7"/>
      <c r="K471" s="7"/>
      <c r="L471" s="7"/>
      <c r="N471"/>
      <c r="O471"/>
      <c r="P471"/>
      <c r="Q471"/>
    </row>
    <row r="472" spans="10:17" ht="12.75">
      <c r="J472" s="7"/>
      <c r="K472" s="7"/>
      <c r="L472" s="7"/>
      <c r="N472"/>
      <c r="O472"/>
      <c r="P472"/>
      <c r="Q472"/>
    </row>
    <row r="473" spans="10:17" ht="12.75">
      <c r="J473" s="7"/>
      <c r="K473" s="7"/>
      <c r="L473" s="7"/>
      <c r="N473"/>
      <c r="O473"/>
      <c r="P473"/>
      <c r="Q473"/>
    </row>
    <row r="474" spans="10:17" ht="12.75">
      <c r="J474" s="7"/>
      <c r="K474" s="7"/>
      <c r="L474" s="7"/>
      <c r="N474"/>
      <c r="O474"/>
      <c r="P474"/>
      <c r="Q474"/>
    </row>
    <row r="475" spans="10:17" ht="12.75">
      <c r="J475" s="7"/>
      <c r="K475" s="7"/>
      <c r="L475" s="7"/>
      <c r="N475"/>
      <c r="O475"/>
      <c r="P475"/>
      <c r="Q475"/>
    </row>
    <row r="476" spans="10:17" ht="12.75">
      <c r="J476" s="7"/>
      <c r="K476" s="7"/>
      <c r="L476" s="7"/>
      <c r="N476"/>
      <c r="O476"/>
      <c r="P476"/>
      <c r="Q476"/>
    </row>
    <row r="477" spans="10:17" ht="12.75">
      <c r="J477" s="7"/>
      <c r="K477" s="7"/>
      <c r="L477" s="7"/>
      <c r="N477"/>
      <c r="O477"/>
      <c r="P477"/>
      <c r="Q477"/>
    </row>
    <row r="478" spans="10:17" ht="12.75">
      <c r="J478" s="7"/>
      <c r="K478" s="7"/>
      <c r="L478" s="7"/>
      <c r="N478"/>
      <c r="O478"/>
      <c r="P478"/>
      <c r="Q478"/>
    </row>
    <row r="479" spans="10:17" ht="12.75">
      <c r="J479" s="7"/>
      <c r="K479" s="7"/>
      <c r="L479" s="7"/>
      <c r="N479"/>
      <c r="O479"/>
      <c r="P479"/>
      <c r="Q479"/>
    </row>
    <row r="480" spans="10:17" ht="12.75">
      <c r="J480" s="7"/>
      <c r="K480" s="7"/>
      <c r="L480" s="7"/>
      <c r="N480"/>
      <c r="O480"/>
      <c r="P480"/>
      <c r="Q480"/>
    </row>
    <row r="481" spans="10:17" ht="12.75">
      <c r="J481" s="7"/>
      <c r="K481" s="7"/>
      <c r="L481" s="7"/>
      <c r="N481"/>
      <c r="O481"/>
      <c r="P481"/>
      <c r="Q481"/>
    </row>
    <row r="482" spans="10:17" ht="12.75">
      <c r="J482" s="7"/>
      <c r="K482" s="7"/>
      <c r="L482" s="7"/>
      <c r="N482"/>
      <c r="O482"/>
      <c r="P482"/>
      <c r="Q482"/>
    </row>
    <row r="483" spans="10:17" ht="12.75">
      <c r="J483" s="7"/>
      <c r="K483" s="7"/>
      <c r="L483" s="7"/>
      <c r="N483"/>
      <c r="O483"/>
      <c r="P483"/>
      <c r="Q483"/>
    </row>
    <row r="484" spans="10:17" ht="12.75">
      <c r="J484" s="7"/>
      <c r="K484" s="7"/>
      <c r="L484" s="7"/>
      <c r="N484"/>
      <c r="O484"/>
      <c r="P484"/>
      <c r="Q484"/>
    </row>
    <row r="485" spans="10:17" ht="12.75">
      <c r="J485" s="7"/>
      <c r="K485" s="7"/>
      <c r="L485" s="7"/>
      <c r="N485"/>
      <c r="O485"/>
      <c r="P485"/>
      <c r="Q485"/>
    </row>
    <row r="486" spans="10:17" ht="12.75">
      <c r="J486" s="7"/>
      <c r="K486" s="7"/>
      <c r="L486" s="7"/>
      <c r="N486"/>
      <c r="O486"/>
      <c r="P486"/>
      <c r="Q486"/>
    </row>
    <row r="487" spans="10:17" ht="12.75">
      <c r="J487" s="7"/>
      <c r="K487" s="7"/>
      <c r="L487" s="7"/>
      <c r="N487"/>
      <c r="O487"/>
      <c r="P487"/>
      <c r="Q487"/>
    </row>
    <row r="488" spans="10:17" ht="12.75">
      <c r="J488" s="7"/>
      <c r="K488" s="7"/>
      <c r="L488" s="7"/>
      <c r="N488"/>
      <c r="O488"/>
      <c r="P488"/>
      <c r="Q488"/>
    </row>
    <row r="489" spans="10:17" ht="12.75">
      <c r="J489" s="7"/>
      <c r="K489" s="7"/>
      <c r="L489" s="7"/>
      <c r="N489"/>
      <c r="O489"/>
      <c r="P489"/>
      <c r="Q489"/>
    </row>
    <row r="490" spans="10:17" ht="12.75">
      <c r="J490" s="7"/>
      <c r="K490" s="7"/>
      <c r="L490" s="7"/>
      <c r="N490"/>
      <c r="O490"/>
      <c r="P490"/>
      <c r="Q490"/>
    </row>
    <row r="491" spans="10:17" ht="12.75">
      <c r="J491" s="7"/>
      <c r="K491" s="7"/>
      <c r="L491" s="7"/>
      <c r="N491"/>
      <c r="O491"/>
      <c r="P491"/>
      <c r="Q491"/>
    </row>
    <row r="492" spans="10:17" ht="12.75">
      <c r="J492" s="7"/>
      <c r="K492" s="7"/>
      <c r="L492" s="7"/>
      <c r="N492"/>
      <c r="O492"/>
      <c r="P492"/>
      <c r="Q492"/>
    </row>
    <row r="493" spans="10:17" ht="12.75">
      <c r="J493" s="7"/>
      <c r="K493" s="7"/>
      <c r="L493" s="7"/>
      <c r="N493"/>
      <c r="O493"/>
      <c r="P493"/>
      <c r="Q493"/>
    </row>
    <row r="494" spans="10:17" ht="12.75">
      <c r="J494" s="7"/>
      <c r="K494" s="7"/>
      <c r="L494" s="7"/>
      <c r="N494"/>
      <c r="O494"/>
      <c r="P494"/>
      <c r="Q494"/>
    </row>
    <row r="495" spans="10:17" ht="12.75">
      <c r="J495" s="7"/>
      <c r="K495" s="7"/>
      <c r="L495" s="7"/>
      <c r="N495"/>
      <c r="O495"/>
      <c r="P495"/>
      <c r="Q495"/>
    </row>
    <row r="496" spans="10:17" ht="12.75">
      <c r="J496" s="7"/>
      <c r="K496" s="7"/>
      <c r="L496" s="7"/>
      <c r="N496"/>
      <c r="O496"/>
      <c r="P496"/>
      <c r="Q496"/>
    </row>
    <row r="497" spans="10:17" ht="12.75">
      <c r="J497" s="7"/>
      <c r="K497" s="7"/>
      <c r="L497" s="7"/>
      <c r="N497"/>
      <c r="O497"/>
      <c r="P497"/>
      <c r="Q497"/>
    </row>
    <row r="498" spans="10:17" ht="12.75">
      <c r="J498" s="7"/>
      <c r="K498" s="7"/>
      <c r="L498" s="7"/>
      <c r="N498"/>
      <c r="O498"/>
      <c r="P498"/>
      <c r="Q498"/>
    </row>
    <row r="499" spans="10:17" ht="12.75">
      <c r="J499" s="7"/>
      <c r="K499" s="7"/>
      <c r="L499" s="7"/>
      <c r="N499"/>
      <c r="O499"/>
      <c r="P499"/>
      <c r="Q499"/>
    </row>
    <row r="500" spans="10:17" ht="12.75">
      <c r="J500" s="7"/>
      <c r="K500" s="7"/>
      <c r="L500" s="7"/>
      <c r="N500"/>
      <c r="O500"/>
      <c r="P500"/>
      <c r="Q500"/>
    </row>
    <row r="501" spans="10:17" ht="12.75">
      <c r="J501" s="7"/>
      <c r="K501" s="7"/>
      <c r="L501" s="7"/>
      <c r="N501"/>
      <c r="O501"/>
      <c r="P501"/>
      <c r="Q501"/>
    </row>
    <row r="502" spans="10:17" ht="12.75">
      <c r="J502" s="7"/>
      <c r="K502" s="7"/>
      <c r="L502" s="7"/>
      <c r="N502"/>
      <c r="O502"/>
      <c r="P502"/>
      <c r="Q502"/>
    </row>
    <row r="503" spans="10:17" ht="12.75">
      <c r="J503" s="7"/>
      <c r="K503" s="7"/>
      <c r="L503" s="7"/>
      <c r="N503"/>
      <c r="O503"/>
      <c r="P503"/>
      <c r="Q503"/>
    </row>
    <row r="504" spans="10:17" ht="12.75">
      <c r="J504" s="7"/>
      <c r="K504" s="7"/>
      <c r="L504" s="7"/>
      <c r="N504"/>
      <c r="O504"/>
      <c r="P504"/>
      <c r="Q504"/>
    </row>
    <row r="505" spans="10:17" ht="12.75">
      <c r="J505" s="7"/>
      <c r="K505" s="7"/>
      <c r="L505" s="7"/>
      <c r="N505"/>
      <c r="O505"/>
      <c r="P505"/>
      <c r="Q505"/>
    </row>
    <row r="506" spans="10:17" ht="12.75">
      <c r="J506" s="7"/>
      <c r="K506" s="7"/>
      <c r="L506" s="7"/>
      <c r="N506"/>
      <c r="O506"/>
      <c r="P506"/>
      <c r="Q506"/>
    </row>
    <row r="507" spans="10:17" ht="12.75">
      <c r="J507" s="7"/>
      <c r="K507" s="7"/>
      <c r="L507" s="7"/>
      <c r="N507"/>
      <c r="O507"/>
      <c r="P507"/>
      <c r="Q507"/>
    </row>
    <row r="508" spans="10:17" ht="12.75">
      <c r="J508" s="7"/>
      <c r="K508" s="7"/>
      <c r="L508" s="7"/>
      <c r="N508"/>
      <c r="O508"/>
      <c r="P508"/>
      <c r="Q508"/>
    </row>
    <row r="509" spans="10:17" ht="12.75">
      <c r="J509" s="7"/>
      <c r="K509" s="7"/>
      <c r="L509" s="7"/>
      <c r="N509"/>
      <c r="O509"/>
      <c r="P509"/>
      <c r="Q509"/>
    </row>
    <row r="510" spans="10:17" ht="12.75">
      <c r="J510" s="7"/>
      <c r="K510" s="7"/>
      <c r="L510" s="7"/>
      <c r="N510"/>
      <c r="O510"/>
      <c r="P510"/>
      <c r="Q510"/>
    </row>
    <row r="511" spans="10:17" ht="12.75">
      <c r="J511" s="7"/>
      <c r="K511" s="7"/>
      <c r="L511" s="7"/>
      <c r="N511"/>
      <c r="O511"/>
      <c r="P511"/>
      <c r="Q511"/>
    </row>
    <row r="512" spans="10:17" ht="12.75">
      <c r="J512" s="7"/>
      <c r="K512" s="7"/>
      <c r="L512" s="7"/>
      <c r="N512"/>
      <c r="O512"/>
      <c r="P512"/>
      <c r="Q512"/>
    </row>
    <row r="513" spans="10:17" ht="12.75">
      <c r="J513" s="7"/>
      <c r="K513" s="7"/>
      <c r="L513" s="7"/>
      <c r="N513"/>
      <c r="O513"/>
      <c r="P513"/>
      <c r="Q513"/>
    </row>
    <row r="514" spans="10:17" ht="12.75">
      <c r="J514" s="7"/>
      <c r="K514" s="7"/>
      <c r="L514" s="7"/>
      <c r="N514"/>
      <c r="O514"/>
      <c r="P514"/>
      <c r="Q514"/>
    </row>
    <row r="515" spans="10:17" ht="12.75">
      <c r="J515" s="7"/>
      <c r="K515" s="7"/>
      <c r="L515" s="7"/>
      <c r="N515"/>
      <c r="O515"/>
      <c r="P515"/>
      <c r="Q515"/>
    </row>
    <row r="516" spans="10:17" ht="12.75">
      <c r="J516" s="7"/>
      <c r="K516" s="7"/>
      <c r="L516" s="7"/>
      <c r="N516"/>
      <c r="O516"/>
      <c r="P516"/>
      <c r="Q516"/>
    </row>
    <row r="517" spans="10:17" ht="12.75">
      <c r="J517" s="7"/>
      <c r="K517" s="7"/>
      <c r="L517" s="7"/>
      <c r="N517"/>
      <c r="O517"/>
      <c r="P517"/>
      <c r="Q517"/>
    </row>
    <row r="518" spans="10:17" ht="12.75">
      <c r="J518" s="7"/>
      <c r="K518" s="7"/>
      <c r="L518" s="7"/>
      <c r="N518"/>
      <c r="O518"/>
      <c r="P518"/>
      <c r="Q518"/>
    </row>
    <row r="519" spans="10:17" ht="12.75">
      <c r="J519" s="7"/>
      <c r="K519" s="7"/>
      <c r="L519" s="7"/>
      <c r="N519"/>
      <c r="O519"/>
      <c r="P519"/>
      <c r="Q519"/>
    </row>
    <row r="520" spans="10:17" ht="12.75">
      <c r="J520" s="7"/>
      <c r="K520" s="7"/>
      <c r="L520" s="7"/>
      <c r="N520"/>
      <c r="O520"/>
      <c r="P520"/>
      <c r="Q520"/>
    </row>
    <row r="521" spans="10:17" ht="12.75">
      <c r="J521" s="7"/>
      <c r="K521" s="7"/>
      <c r="L521" s="7"/>
      <c r="N521"/>
      <c r="O521"/>
      <c r="P521"/>
      <c r="Q521"/>
    </row>
    <row r="522" spans="10:17" ht="12.75">
      <c r="J522" s="7"/>
      <c r="K522" s="7"/>
      <c r="L522" s="7"/>
      <c r="N522"/>
      <c r="O522"/>
      <c r="P522"/>
      <c r="Q522"/>
    </row>
    <row r="523" spans="10:17" ht="12.75">
      <c r="J523" s="7"/>
      <c r="K523" s="7"/>
      <c r="L523" s="7"/>
      <c r="N523"/>
      <c r="O523"/>
      <c r="P523"/>
      <c r="Q523"/>
    </row>
    <row r="524" spans="10:17" ht="12.75">
      <c r="J524" s="7"/>
      <c r="K524" s="7"/>
      <c r="L524" s="7"/>
      <c r="N524"/>
      <c r="O524"/>
      <c r="P524"/>
      <c r="Q524"/>
    </row>
    <row r="525" spans="10:17" ht="12.75">
      <c r="J525" s="7"/>
      <c r="K525" s="7"/>
      <c r="L525" s="7"/>
      <c r="N525"/>
      <c r="O525"/>
      <c r="P525"/>
      <c r="Q525"/>
    </row>
    <row r="526" spans="10:17" ht="12.75">
      <c r="J526" s="7"/>
      <c r="K526" s="7"/>
      <c r="L526" s="7"/>
      <c r="N526"/>
      <c r="O526"/>
      <c r="P526"/>
      <c r="Q526"/>
    </row>
    <row r="527" spans="10:17" ht="12.75">
      <c r="J527" s="7"/>
      <c r="K527" s="7"/>
      <c r="L527" s="7"/>
      <c r="N527"/>
      <c r="O527"/>
      <c r="P527"/>
      <c r="Q527"/>
    </row>
    <row r="528" spans="10:17" ht="12.75">
      <c r="J528" s="7"/>
      <c r="K528" s="7"/>
      <c r="L528" s="7"/>
      <c r="N528"/>
      <c r="O528"/>
      <c r="P528"/>
      <c r="Q528"/>
    </row>
    <row r="529" spans="10:17" ht="12.75">
      <c r="J529" s="7"/>
      <c r="K529" s="7"/>
      <c r="L529" s="7"/>
      <c r="N529"/>
      <c r="O529"/>
      <c r="P529"/>
      <c r="Q529"/>
    </row>
    <row r="530" spans="10:17" ht="12.75">
      <c r="J530" s="7"/>
      <c r="K530" s="7"/>
      <c r="L530" s="7"/>
      <c r="N530"/>
      <c r="O530"/>
      <c r="P530"/>
      <c r="Q530"/>
    </row>
    <row r="531" spans="10:17" ht="12.75">
      <c r="J531" s="7"/>
      <c r="K531" s="7"/>
      <c r="L531" s="7"/>
      <c r="N531"/>
      <c r="O531"/>
      <c r="P531"/>
      <c r="Q531"/>
    </row>
    <row r="532" spans="10:17" ht="12.75">
      <c r="J532" s="7"/>
      <c r="K532" s="7"/>
      <c r="L532" s="7"/>
      <c r="N532"/>
      <c r="O532"/>
      <c r="P532"/>
      <c r="Q532"/>
    </row>
    <row r="533" spans="10:17" ht="12.75">
      <c r="J533" s="7"/>
      <c r="K533" s="7"/>
      <c r="L533" s="7"/>
      <c r="N533"/>
      <c r="O533"/>
      <c r="P533"/>
      <c r="Q533"/>
    </row>
    <row r="534" spans="10:17" ht="12.75">
      <c r="J534" s="7"/>
      <c r="K534" s="7"/>
      <c r="L534" s="7"/>
      <c r="N534"/>
      <c r="O534"/>
      <c r="P534"/>
      <c r="Q534"/>
    </row>
    <row r="535" spans="10:17" ht="12.75">
      <c r="J535" s="7"/>
      <c r="K535" s="7"/>
      <c r="L535" s="7"/>
      <c r="N535"/>
      <c r="O535"/>
      <c r="P535"/>
      <c r="Q535"/>
    </row>
    <row r="536" spans="10:17" ht="12.75">
      <c r="J536" s="7"/>
      <c r="K536" s="7"/>
      <c r="L536" s="7"/>
      <c r="N536"/>
      <c r="O536"/>
      <c r="P536"/>
      <c r="Q536"/>
    </row>
    <row r="537" spans="10:17" ht="12.75">
      <c r="J537" s="7"/>
      <c r="K537" s="7"/>
      <c r="L537" s="7"/>
      <c r="N537"/>
      <c r="O537"/>
      <c r="P537"/>
      <c r="Q537"/>
    </row>
    <row r="538" spans="10:17" ht="12.75">
      <c r="J538" s="7"/>
      <c r="K538" s="7"/>
      <c r="L538" s="7"/>
      <c r="N538"/>
      <c r="O538"/>
      <c r="P538"/>
      <c r="Q538"/>
    </row>
    <row r="539" spans="10:17" ht="12.75">
      <c r="J539" s="7"/>
      <c r="K539" s="7"/>
      <c r="L539" s="7"/>
      <c r="N539"/>
      <c r="O539"/>
      <c r="P539"/>
      <c r="Q539"/>
    </row>
    <row r="540" spans="10:17" ht="12.75">
      <c r="J540" s="7"/>
      <c r="K540" s="7"/>
      <c r="L540" s="7"/>
      <c r="N540"/>
      <c r="O540"/>
      <c r="P540"/>
      <c r="Q540"/>
    </row>
    <row r="541" spans="10:17" ht="12.75">
      <c r="J541" s="7"/>
      <c r="K541" s="7"/>
      <c r="L541" s="7"/>
      <c r="N541"/>
      <c r="O541"/>
      <c r="P541"/>
      <c r="Q541"/>
    </row>
    <row r="542" spans="10:17" ht="12.75">
      <c r="J542" s="7"/>
      <c r="K542" s="7"/>
      <c r="L542" s="7"/>
      <c r="N542"/>
      <c r="O542"/>
      <c r="P542"/>
      <c r="Q542"/>
    </row>
    <row r="543" spans="10:17" ht="12.75">
      <c r="J543" s="7"/>
      <c r="K543" s="7"/>
      <c r="L543" s="7"/>
      <c r="N543"/>
      <c r="O543"/>
      <c r="P543"/>
      <c r="Q543"/>
    </row>
    <row r="544" spans="10:17" ht="12.75">
      <c r="J544" s="7"/>
      <c r="K544" s="7"/>
      <c r="L544" s="7"/>
      <c r="N544"/>
      <c r="O544"/>
      <c r="P544"/>
      <c r="Q544"/>
    </row>
    <row r="545" spans="10:17" ht="12.75">
      <c r="J545" s="7"/>
      <c r="K545" s="7"/>
      <c r="L545" s="7"/>
      <c r="N545"/>
      <c r="O545"/>
      <c r="P545"/>
      <c r="Q545"/>
    </row>
    <row r="546" spans="10:17" ht="12.75">
      <c r="J546" s="7"/>
      <c r="K546" s="7"/>
      <c r="L546" s="7"/>
      <c r="N546"/>
      <c r="O546"/>
      <c r="P546"/>
      <c r="Q546"/>
    </row>
    <row r="547" spans="10:17" ht="12.75">
      <c r="J547" s="7"/>
      <c r="K547" s="7"/>
      <c r="L547" s="7"/>
      <c r="N547"/>
      <c r="O547"/>
      <c r="P547"/>
      <c r="Q547"/>
    </row>
    <row r="548" spans="10:17" ht="12.75">
      <c r="J548" s="7"/>
      <c r="K548" s="7"/>
      <c r="L548" s="7"/>
      <c r="N548"/>
      <c r="O548"/>
      <c r="P548"/>
      <c r="Q548"/>
    </row>
    <row r="549" spans="10:17" ht="12.75">
      <c r="J549" s="7"/>
      <c r="K549" s="7"/>
      <c r="L549" s="7"/>
      <c r="N549"/>
      <c r="O549"/>
      <c r="P549"/>
      <c r="Q549"/>
    </row>
    <row r="550" spans="10:17" ht="12.75">
      <c r="J550" s="7"/>
      <c r="K550" s="7"/>
      <c r="L550" s="7"/>
      <c r="N550"/>
      <c r="O550"/>
      <c r="P550"/>
      <c r="Q550"/>
    </row>
    <row r="551" spans="10:17" ht="12.75">
      <c r="J551" s="7"/>
      <c r="K551" s="7"/>
      <c r="L551" s="7"/>
      <c r="N551"/>
      <c r="O551"/>
      <c r="P551"/>
      <c r="Q551"/>
    </row>
    <row r="552" spans="10:17" ht="12.75">
      <c r="J552" s="7"/>
      <c r="K552" s="7"/>
      <c r="L552" s="7"/>
      <c r="N552"/>
      <c r="O552"/>
      <c r="P552"/>
      <c r="Q552"/>
    </row>
    <row r="553" spans="10:17" ht="12.75">
      <c r="J553" s="7"/>
      <c r="K553" s="7"/>
      <c r="L553" s="7"/>
      <c r="N553"/>
      <c r="O553"/>
      <c r="P553"/>
      <c r="Q553"/>
    </row>
    <row r="554" spans="10:17" ht="12.75">
      <c r="J554" s="7"/>
      <c r="K554" s="7"/>
      <c r="L554" s="7"/>
      <c r="N554"/>
      <c r="O554"/>
      <c r="P554"/>
      <c r="Q554"/>
    </row>
    <row r="555" spans="10:17" ht="12.75">
      <c r="J555" s="7"/>
      <c r="K555" s="7"/>
      <c r="L555" s="7"/>
      <c r="N555"/>
      <c r="O555"/>
      <c r="P555"/>
      <c r="Q555"/>
    </row>
    <row r="556" spans="10:17" ht="12.75">
      <c r="J556" s="7"/>
      <c r="K556" s="7"/>
      <c r="L556" s="7"/>
      <c r="N556"/>
      <c r="O556"/>
      <c r="P556"/>
      <c r="Q556"/>
    </row>
    <row r="557" spans="10:17" ht="12.75">
      <c r="J557" s="7"/>
      <c r="K557" s="7"/>
      <c r="L557" s="7"/>
      <c r="N557"/>
      <c r="O557"/>
      <c r="P557"/>
      <c r="Q557"/>
    </row>
    <row r="558" spans="10:17" ht="12.75">
      <c r="J558" s="7"/>
      <c r="K558" s="7"/>
      <c r="L558" s="7"/>
      <c r="N558"/>
      <c r="O558"/>
      <c r="P558"/>
      <c r="Q558"/>
    </row>
    <row r="559" spans="10:17" ht="12.75">
      <c r="J559" s="7"/>
      <c r="K559" s="7"/>
      <c r="L559" s="7"/>
      <c r="N559"/>
      <c r="O559"/>
      <c r="P559"/>
      <c r="Q559"/>
    </row>
    <row r="560" spans="10:17" ht="12.75">
      <c r="J560" s="7"/>
      <c r="K560" s="7"/>
      <c r="L560" s="7"/>
      <c r="N560"/>
      <c r="O560"/>
      <c r="P560"/>
      <c r="Q560"/>
    </row>
    <row r="561" spans="10:17" ht="12.75">
      <c r="J561" s="7"/>
      <c r="K561" s="7"/>
      <c r="L561" s="7"/>
      <c r="N561"/>
      <c r="O561"/>
      <c r="P561"/>
      <c r="Q561"/>
    </row>
    <row r="562" spans="10:17" ht="12.75">
      <c r="J562" s="7"/>
      <c r="K562" s="7"/>
      <c r="L562" s="7"/>
      <c r="N562"/>
      <c r="O562"/>
      <c r="P562"/>
      <c r="Q562"/>
    </row>
    <row r="563" spans="10:17" ht="12.75">
      <c r="J563" s="7"/>
      <c r="K563" s="7"/>
      <c r="L563" s="7"/>
      <c r="N563"/>
      <c r="O563"/>
      <c r="P563"/>
      <c r="Q563"/>
    </row>
    <row r="564" spans="10:17" ht="12.75">
      <c r="J564" s="7"/>
      <c r="K564" s="7"/>
      <c r="L564" s="7"/>
      <c r="N564"/>
      <c r="O564"/>
      <c r="P564"/>
      <c r="Q564"/>
    </row>
    <row r="565" spans="10:17" ht="12.75">
      <c r="J565" s="7"/>
      <c r="K565" s="7"/>
      <c r="L565" s="7"/>
      <c r="N565"/>
      <c r="O565"/>
      <c r="P565"/>
      <c r="Q565"/>
    </row>
    <row r="566" spans="10:17" ht="12.75">
      <c r="J566" s="7"/>
      <c r="K566" s="7"/>
      <c r="L566" s="7"/>
      <c r="N566"/>
      <c r="O566"/>
      <c r="P566"/>
      <c r="Q566"/>
    </row>
    <row r="567" spans="10:17" ht="12.75">
      <c r="J567" s="7"/>
      <c r="K567" s="7"/>
      <c r="L567" s="7"/>
      <c r="N567"/>
      <c r="O567"/>
      <c r="P567"/>
      <c r="Q567"/>
    </row>
    <row r="568" spans="10:17" ht="12.75">
      <c r="J568" s="7"/>
      <c r="K568" s="7"/>
      <c r="L568" s="7"/>
      <c r="N568"/>
      <c r="O568"/>
      <c r="P568"/>
      <c r="Q568"/>
    </row>
    <row r="569" spans="10:17" ht="12.75">
      <c r="J569" s="7"/>
      <c r="K569" s="7"/>
      <c r="L569" s="7"/>
      <c r="N569"/>
      <c r="O569"/>
      <c r="P569"/>
      <c r="Q569"/>
    </row>
    <row r="570" spans="10:17" ht="12.75">
      <c r="J570" s="7"/>
      <c r="K570" s="7"/>
      <c r="L570" s="7"/>
      <c r="N570"/>
      <c r="O570"/>
      <c r="P570"/>
      <c r="Q570"/>
    </row>
    <row r="571" spans="10:17" ht="12.75">
      <c r="J571" s="7"/>
      <c r="K571" s="7"/>
      <c r="L571" s="7"/>
      <c r="N571"/>
      <c r="O571"/>
      <c r="P571"/>
      <c r="Q571"/>
    </row>
    <row r="572" spans="10:17" ht="12.75">
      <c r="J572" s="7"/>
      <c r="K572" s="7"/>
      <c r="L572" s="7"/>
      <c r="N572"/>
      <c r="O572"/>
      <c r="P572"/>
      <c r="Q572"/>
    </row>
    <row r="573" spans="10:17" ht="12.75">
      <c r="J573" s="7"/>
      <c r="K573" s="7"/>
      <c r="L573" s="7"/>
      <c r="N573"/>
      <c r="O573"/>
      <c r="P573"/>
      <c r="Q573"/>
    </row>
    <row r="574" spans="10:17" ht="12.75">
      <c r="J574" s="7"/>
      <c r="K574" s="7"/>
      <c r="L574" s="7"/>
      <c r="N574"/>
      <c r="O574"/>
      <c r="P574"/>
      <c r="Q574"/>
    </row>
    <row r="575" spans="10:17" ht="12.75">
      <c r="J575" s="7"/>
      <c r="K575" s="7"/>
      <c r="L575" s="7"/>
      <c r="N575"/>
      <c r="O575"/>
      <c r="P575"/>
      <c r="Q575"/>
    </row>
    <row r="576" spans="10:17" ht="12.75">
      <c r="J576" s="7"/>
      <c r="K576" s="7"/>
      <c r="L576" s="7"/>
      <c r="N576"/>
      <c r="O576"/>
      <c r="P576"/>
      <c r="Q576"/>
    </row>
    <row r="577" spans="10:17" ht="12.75">
      <c r="J577" s="7"/>
      <c r="K577" s="7"/>
      <c r="L577" s="7"/>
      <c r="N577"/>
      <c r="O577"/>
      <c r="P577"/>
      <c r="Q577"/>
    </row>
    <row r="578" spans="10:17" ht="12.75">
      <c r="J578" s="7"/>
      <c r="K578" s="7"/>
      <c r="L578" s="7"/>
      <c r="N578"/>
      <c r="O578"/>
      <c r="P578"/>
      <c r="Q578"/>
    </row>
    <row r="579" spans="10:17" ht="12.75">
      <c r="J579" s="7"/>
      <c r="K579" s="7"/>
      <c r="L579" s="7"/>
      <c r="N579"/>
      <c r="O579"/>
      <c r="P579"/>
      <c r="Q579"/>
    </row>
    <row r="580" spans="10:17" ht="12.75">
      <c r="J580" s="7"/>
      <c r="K580" s="7"/>
      <c r="L580" s="7"/>
      <c r="N580"/>
      <c r="O580"/>
      <c r="P580"/>
      <c r="Q580"/>
    </row>
    <row r="581" spans="10:17" ht="12.75">
      <c r="J581" s="7"/>
      <c r="K581" s="7"/>
      <c r="L581" s="7"/>
      <c r="N581"/>
      <c r="O581"/>
      <c r="P581"/>
      <c r="Q581"/>
    </row>
    <row r="582" spans="10:17" ht="12.75">
      <c r="J582" s="7"/>
      <c r="K582" s="7"/>
      <c r="L582" s="7"/>
      <c r="N582"/>
      <c r="O582"/>
      <c r="P582"/>
      <c r="Q582"/>
    </row>
    <row r="583" spans="10:17" ht="12.75">
      <c r="J583" s="7"/>
      <c r="K583" s="7"/>
      <c r="L583" s="7"/>
      <c r="N583"/>
      <c r="O583"/>
      <c r="P583"/>
      <c r="Q583"/>
    </row>
    <row r="584" spans="10:17" ht="12.75">
      <c r="J584" s="7"/>
      <c r="K584" s="7"/>
      <c r="L584" s="7"/>
      <c r="N584"/>
      <c r="O584"/>
      <c r="P584"/>
      <c r="Q584"/>
    </row>
    <row r="585" spans="10:17" ht="12.75">
      <c r="J585" s="7"/>
      <c r="K585" s="7"/>
      <c r="L585" s="7"/>
      <c r="N585"/>
      <c r="O585"/>
      <c r="P585"/>
      <c r="Q585"/>
    </row>
    <row r="586" spans="10:17" ht="12.75">
      <c r="J586" s="7"/>
      <c r="K586" s="7"/>
      <c r="L586" s="7"/>
      <c r="N586"/>
      <c r="O586"/>
      <c r="P586"/>
      <c r="Q586"/>
    </row>
    <row r="587" spans="10:17" ht="12.75">
      <c r="J587" s="7"/>
      <c r="K587" s="7"/>
      <c r="L587" s="7"/>
      <c r="N587"/>
      <c r="O587"/>
      <c r="P587"/>
      <c r="Q587"/>
    </row>
    <row r="588" spans="10:17" ht="12.75">
      <c r="J588" s="7"/>
      <c r="K588" s="7"/>
      <c r="L588" s="7"/>
      <c r="N588"/>
      <c r="O588"/>
      <c r="P588"/>
      <c r="Q588"/>
    </row>
    <row r="589" spans="10:17" ht="12.75">
      <c r="J589" s="7"/>
      <c r="K589" s="7"/>
      <c r="L589" s="7"/>
      <c r="N589"/>
      <c r="O589"/>
      <c r="P589"/>
      <c r="Q589"/>
    </row>
    <row r="590" spans="10:17" ht="12.75">
      <c r="J590" s="7"/>
      <c r="K590" s="7"/>
      <c r="L590" s="7"/>
      <c r="N590"/>
      <c r="O590"/>
      <c r="P590"/>
      <c r="Q590"/>
    </row>
    <row r="591" spans="10:17" ht="12.75">
      <c r="J591" s="7"/>
      <c r="K591" s="7"/>
      <c r="L591" s="7"/>
      <c r="N591"/>
      <c r="O591"/>
      <c r="P591"/>
      <c r="Q591"/>
    </row>
    <row r="592" spans="10:17" ht="12.75">
      <c r="J592" s="7"/>
      <c r="K592" s="7"/>
      <c r="L592" s="7"/>
      <c r="N592"/>
      <c r="O592"/>
      <c r="P592"/>
      <c r="Q592"/>
    </row>
    <row r="593" spans="10:17" ht="12.75">
      <c r="J593" s="7"/>
      <c r="K593" s="7"/>
      <c r="L593" s="7"/>
      <c r="N593"/>
      <c r="O593"/>
      <c r="P593"/>
      <c r="Q593"/>
    </row>
    <row r="594" spans="10:17" ht="12.75">
      <c r="J594" s="7"/>
      <c r="K594" s="7"/>
      <c r="L594" s="7"/>
      <c r="N594"/>
      <c r="O594"/>
      <c r="P594"/>
      <c r="Q594"/>
    </row>
    <row r="595" spans="10:17" ht="12.75">
      <c r="J595" s="7"/>
      <c r="K595" s="7"/>
      <c r="L595" s="7"/>
      <c r="N595"/>
      <c r="O595"/>
      <c r="P595"/>
      <c r="Q595"/>
    </row>
    <row r="596" spans="10:17" ht="12.75">
      <c r="J596" s="7"/>
      <c r="K596" s="7"/>
      <c r="L596" s="7"/>
      <c r="N596"/>
      <c r="O596"/>
      <c r="P596"/>
      <c r="Q596"/>
    </row>
    <row r="597" spans="10:17" ht="12.75">
      <c r="J597" s="7"/>
      <c r="K597" s="7"/>
      <c r="L597" s="7"/>
      <c r="N597"/>
      <c r="O597"/>
      <c r="P597"/>
      <c r="Q597"/>
    </row>
    <row r="598" spans="10:17" ht="12.75">
      <c r="J598" s="7"/>
      <c r="K598" s="7"/>
      <c r="L598" s="7"/>
      <c r="N598"/>
      <c r="O598"/>
      <c r="P598"/>
      <c r="Q598"/>
    </row>
    <row r="599" spans="10:17" ht="12.75">
      <c r="J599" s="7"/>
      <c r="K599" s="7"/>
      <c r="L599" s="7"/>
      <c r="N599"/>
      <c r="O599"/>
      <c r="P599"/>
      <c r="Q599"/>
    </row>
    <row r="600" spans="10:17" ht="12.75">
      <c r="J600" s="7"/>
      <c r="K600" s="7"/>
      <c r="L600" s="7"/>
      <c r="N600"/>
      <c r="O600"/>
      <c r="P600"/>
      <c r="Q600"/>
    </row>
    <row r="601" spans="10:17" ht="12.75">
      <c r="J601" s="7"/>
      <c r="K601" s="7"/>
      <c r="L601" s="7"/>
      <c r="N601"/>
      <c r="O601"/>
      <c r="P601"/>
      <c r="Q601"/>
    </row>
    <row r="602" spans="10:17" ht="12.75">
      <c r="J602" s="7"/>
      <c r="K602" s="7"/>
      <c r="L602" s="7"/>
      <c r="N602"/>
      <c r="O602"/>
      <c r="P602"/>
      <c r="Q602"/>
    </row>
    <row r="603" spans="10:17" ht="12.75">
      <c r="J603" s="7"/>
      <c r="K603" s="7"/>
      <c r="L603" s="7"/>
      <c r="N603"/>
      <c r="O603"/>
      <c r="P603"/>
      <c r="Q603"/>
    </row>
    <row r="604" spans="10:17" ht="12.75">
      <c r="J604" s="7"/>
      <c r="K604" s="7"/>
      <c r="L604" s="7"/>
      <c r="N604"/>
      <c r="O604"/>
      <c r="P604"/>
      <c r="Q604"/>
    </row>
    <row r="605" spans="10:17" ht="12.75">
      <c r="J605" s="7"/>
      <c r="K605" s="7"/>
      <c r="L605" s="7"/>
      <c r="N605"/>
      <c r="O605"/>
      <c r="P605"/>
      <c r="Q605"/>
    </row>
    <row r="606" spans="10:17" ht="12.75">
      <c r="J606" s="7"/>
      <c r="K606" s="7"/>
      <c r="L606" s="7"/>
      <c r="N606"/>
      <c r="O606"/>
      <c r="P606"/>
      <c r="Q606"/>
    </row>
    <row r="607" spans="10:17" ht="12.75">
      <c r="J607" s="7"/>
      <c r="K607" s="7"/>
      <c r="L607" s="7"/>
      <c r="N607"/>
      <c r="O607"/>
      <c r="P607"/>
      <c r="Q607"/>
    </row>
    <row r="608" spans="10:17" ht="12.75">
      <c r="J608" s="7"/>
      <c r="K608" s="7"/>
      <c r="L608" s="7"/>
      <c r="N608"/>
      <c r="O608"/>
      <c r="P608"/>
      <c r="Q608"/>
    </row>
    <row r="609" spans="10:17" ht="12.75">
      <c r="J609" s="7"/>
      <c r="K609" s="7"/>
      <c r="L609" s="7"/>
      <c r="N609"/>
      <c r="O609"/>
      <c r="P609"/>
      <c r="Q609"/>
    </row>
    <row r="610" spans="10:17" ht="12.75">
      <c r="J610" s="7"/>
      <c r="K610" s="7"/>
      <c r="L610" s="7"/>
      <c r="N610"/>
      <c r="O610"/>
      <c r="P610"/>
      <c r="Q610"/>
    </row>
    <row r="611" spans="10:17" ht="12.75">
      <c r="J611" s="7"/>
      <c r="K611" s="7"/>
      <c r="L611" s="7"/>
      <c r="N611"/>
      <c r="O611"/>
      <c r="P611"/>
      <c r="Q611"/>
    </row>
    <row r="612" spans="10:17" ht="12.75">
      <c r="J612" s="7"/>
      <c r="K612" s="7"/>
      <c r="L612" s="7"/>
      <c r="N612"/>
      <c r="O612"/>
      <c r="P612"/>
      <c r="Q612"/>
    </row>
    <row r="613" spans="10:17" ht="12.75">
      <c r="J613" s="7"/>
      <c r="K613" s="7"/>
      <c r="L613" s="7"/>
      <c r="N613"/>
      <c r="O613"/>
      <c r="P613"/>
      <c r="Q613"/>
    </row>
    <row r="614" spans="10:17" ht="12.75">
      <c r="J614" s="7"/>
      <c r="K614" s="7"/>
      <c r="L614" s="7"/>
      <c r="N614"/>
      <c r="O614"/>
      <c r="P614"/>
      <c r="Q614"/>
    </row>
    <row r="615" spans="10:17" ht="12.75">
      <c r="J615" s="7"/>
      <c r="K615" s="7"/>
      <c r="L615" s="7"/>
      <c r="N615"/>
      <c r="O615"/>
      <c r="P615"/>
      <c r="Q615"/>
    </row>
    <row r="616" spans="10:17" ht="12.75">
      <c r="J616" s="7"/>
      <c r="K616" s="7"/>
      <c r="L616" s="7"/>
      <c r="N616"/>
      <c r="O616"/>
      <c r="P616"/>
      <c r="Q616"/>
    </row>
    <row r="617" spans="10:17" ht="12.75">
      <c r="J617" s="7"/>
      <c r="K617" s="7"/>
      <c r="L617" s="7"/>
      <c r="N617"/>
      <c r="O617"/>
      <c r="P617"/>
      <c r="Q617"/>
    </row>
    <row r="618" spans="10:17" ht="12.75">
      <c r="J618" s="7"/>
      <c r="K618" s="7"/>
      <c r="L618" s="7"/>
      <c r="N618"/>
      <c r="O618"/>
      <c r="P618"/>
      <c r="Q618"/>
    </row>
    <row r="619" spans="10:17" ht="12.75">
      <c r="J619" s="7"/>
      <c r="K619" s="7"/>
      <c r="L619" s="7"/>
      <c r="N619"/>
      <c r="O619"/>
      <c r="P619"/>
      <c r="Q619"/>
    </row>
    <row r="620" spans="10:17" ht="12.75">
      <c r="J620" s="7"/>
      <c r="K620" s="7"/>
      <c r="L620" s="7"/>
      <c r="N620"/>
      <c r="O620"/>
      <c r="P620"/>
      <c r="Q620"/>
    </row>
    <row r="621" spans="10:17" ht="12.75">
      <c r="J621" s="7"/>
      <c r="K621" s="7"/>
      <c r="L621" s="7"/>
      <c r="N621"/>
      <c r="O621"/>
      <c r="P621"/>
      <c r="Q621"/>
    </row>
    <row r="622" spans="10:17" ht="12.75">
      <c r="J622" s="7"/>
      <c r="K622" s="7"/>
      <c r="L622" s="7"/>
      <c r="N622"/>
      <c r="O622"/>
      <c r="P622"/>
      <c r="Q622"/>
    </row>
    <row r="623" spans="10:17" ht="12.75">
      <c r="J623" s="7"/>
      <c r="K623" s="7"/>
      <c r="L623" s="7"/>
      <c r="N623"/>
      <c r="O623"/>
      <c r="P623"/>
      <c r="Q623"/>
    </row>
    <row r="624" spans="10:17" ht="12.75">
      <c r="J624" s="7"/>
      <c r="K624" s="7"/>
      <c r="L624" s="7"/>
      <c r="N624"/>
      <c r="O624"/>
      <c r="P624"/>
      <c r="Q624"/>
    </row>
    <row r="625" spans="10:17" ht="12.75">
      <c r="J625" s="7"/>
      <c r="K625" s="7"/>
      <c r="L625" s="7"/>
      <c r="N625"/>
      <c r="O625"/>
      <c r="P625"/>
      <c r="Q625"/>
    </row>
    <row r="626" spans="10:17" ht="12.75">
      <c r="J626" s="7"/>
      <c r="K626" s="7"/>
      <c r="L626" s="7"/>
      <c r="N626"/>
      <c r="O626"/>
      <c r="P626"/>
      <c r="Q626"/>
    </row>
    <row r="627" spans="10:17" ht="12.75">
      <c r="J627" s="7"/>
      <c r="K627" s="7"/>
      <c r="L627" s="7"/>
      <c r="N627"/>
      <c r="O627"/>
      <c r="P627"/>
      <c r="Q627"/>
    </row>
    <row r="628" spans="10:17" ht="12.75">
      <c r="J628" s="7"/>
      <c r="K628" s="7"/>
      <c r="L628" s="7"/>
      <c r="N628"/>
      <c r="O628"/>
      <c r="P628"/>
      <c r="Q628"/>
    </row>
    <row r="629" spans="10:17" ht="12.75">
      <c r="J629" s="7"/>
      <c r="K629" s="7"/>
      <c r="L629" s="7"/>
      <c r="N629"/>
      <c r="O629"/>
      <c r="P629"/>
      <c r="Q629"/>
    </row>
    <row r="630" spans="10:17" ht="12.75">
      <c r="J630" s="7"/>
      <c r="K630" s="7"/>
      <c r="L630" s="7"/>
      <c r="N630"/>
      <c r="O630"/>
      <c r="P630"/>
      <c r="Q630"/>
    </row>
    <row r="631" spans="10:17" ht="12.75">
      <c r="J631" s="7"/>
      <c r="K631" s="7"/>
      <c r="L631" s="7"/>
      <c r="N631"/>
      <c r="O631"/>
      <c r="P631"/>
      <c r="Q631"/>
    </row>
    <row r="632" spans="12:17" ht="12.75">
      <c r="L632" s="7"/>
      <c r="N632"/>
      <c r="O632"/>
      <c r="P632"/>
      <c r="Q632"/>
    </row>
  </sheetData>
  <sheetProtection/>
  <mergeCells count="39">
    <mergeCell ref="J11:K11"/>
    <mergeCell ref="A196:B196"/>
    <mergeCell ref="A197:B197"/>
    <mergeCell ref="A198:B198"/>
    <mergeCell ref="A199:B199"/>
    <mergeCell ref="A190:B190"/>
    <mergeCell ref="A191:B191"/>
    <mergeCell ref="A192:B192"/>
    <mergeCell ref="A193:B193"/>
    <mergeCell ref="A194:B194"/>
    <mergeCell ref="A195:B195"/>
    <mergeCell ref="A176:B176"/>
    <mergeCell ref="A177:B177"/>
    <mergeCell ref="A178:B178"/>
    <mergeCell ref="A179:B179"/>
    <mergeCell ref="A188:B188"/>
    <mergeCell ref="A189:B189"/>
    <mergeCell ref="A166:B166"/>
    <mergeCell ref="A167:B167"/>
    <mergeCell ref="A168:B168"/>
    <mergeCell ref="A169:B169"/>
    <mergeCell ref="A174:B174"/>
    <mergeCell ref="A175:B175"/>
    <mergeCell ref="G11:G12"/>
    <mergeCell ref="H11:H12"/>
    <mergeCell ref="I11:I12"/>
    <mergeCell ref="A163:B163"/>
    <mergeCell ref="A164:B164"/>
    <mergeCell ref="A165:B165"/>
    <mergeCell ref="B6:H6"/>
    <mergeCell ref="B7:H7"/>
    <mergeCell ref="B8:H8"/>
    <mergeCell ref="B9:H9"/>
    <mergeCell ref="A11:A12"/>
    <mergeCell ref="B11:B12"/>
    <mergeCell ref="C11:C12"/>
    <mergeCell ref="D11:D12"/>
    <mergeCell ref="E11:E12"/>
    <mergeCell ref="F11:F12"/>
  </mergeCells>
  <printOptions/>
  <pageMargins left="0.7874015748031497" right="0.1968503937007874" top="0.984251968503937" bottom="0.984251968503937" header="0.5118110236220472" footer="0.5118110236220472"/>
  <pageSetup fitToHeight="2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3"/>
  <sheetViews>
    <sheetView zoomScale="80" zoomScaleNormal="80" zoomScalePageLayoutView="0" workbookViewId="0" topLeftCell="A1">
      <selection activeCell="C2" sqref="C2:F17"/>
    </sheetView>
  </sheetViews>
  <sheetFormatPr defaultColWidth="9.140625" defaultRowHeight="12.75"/>
  <cols>
    <col min="1" max="1" width="3.140625" style="164" customWidth="1"/>
    <col min="2" max="2" width="16.140625" style="164" customWidth="1"/>
    <col min="3" max="3" width="20.57421875" style="164" customWidth="1"/>
    <col min="4" max="4" width="19.7109375" style="164" customWidth="1"/>
    <col min="5" max="5" width="12.57421875" style="164" customWidth="1"/>
    <col min="6" max="6" width="12.140625" style="164" customWidth="1"/>
    <col min="7" max="7" width="10.421875" style="164" customWidth="1"/>
    <col min="8" max="8" width="9.140625" style="164" customWidth="1"/>
    <col min="9" max="9" width="9.421875" style="167" customWidth="1"/>
    <col min="10" max="11" width="8.28125" style="167" customWidth="1"/>
    <col min="12" max="12" width="8.140625" style="164" customWidth="1"/>
    <col min="13" max="16384" width="9.140625" style="164" customWidth="1"/>
  </cols>
  <sheetData>
    <row r="2" spans="3:6" ht="15">
      <c r="C2" s="165" t="s">
        <v>270</v>
      </c>
      <c r="D2" s="165"/>
      <c r="E2" s="165"/>
      <c r="F2" s="166"/>
    </row>
    <row r="3" spans="2:8" ht="12.75">
      <c r="B3" s="168"/>
      <c r="C3" s="264" t="s">
        <v>269</v>
      </c>
      <c r="D3" s="169"/>
      <c r="E3" s="168"/>
      <c r="F3" s="168"/>
      <c r="G3" s="168"/>
      <c r="H3" s="168"/>
    </row>
    <row r="4" spans="2:8" ht="12.75">
      <c r="B4" s="168"/>
      <c r="C4" s="168"/>
      <c r="D4" s="169"/>
      <c r="E4" s="168"/>
      <c r="F4" s="168"/>
      <c r="G4" s="168"/>
      <c r="H4" s="168"/>
    </row>
    <row r="5" spans="2:8" ht="55.5" customHeight="1">
      <c r="B5" s="168"/>
      <c r="C5" s="170" t="s">
        <v>183</v>
      </c>
      <c r="D5" s="171" t="s">
        <v>184</v>
      </c>
      <c r="E5" s="172" t="s">
        <v>185</v>
      </c>
      <c r="F5" s="168"/>
      <c r="G5" s="168"/>
      <c r="H5" s="168"/>
    </row>
    <row r="6" spans="1:8" ht="26.25" customHeight="1">
      <c r="A6" s="180"/>
      <c r="B6" s="181" t="s">
        <v>192</v>
      </c>
      <c r="C6" s="174">
        <v>2008</v>
      </c>
      <c r="D6" s="182" t="s">
        <v>193</v>
      </c>
      <c r="E6" s="183">
        <v>1.165</v>
      </c>
      <c r="F6" s="265" t="s">
        <v>194</v>
      </c>
      <c r="G6" s="168"/>
      <c r="H6" s="168"/>
    </row>
    <row r="7" spans="1:8" ht="33.75" customHeight="1">
      <c r="A7" s="180"/>
      <c r="B7" s="181" t="s">
        <v>192</v>
      </c>
      <c r="C7" s="174">
        <v>2009</v>
      </c>
      <c r="D7" s="174">
        <v>29860.9</v>
      </c>
      <c r="E7" s="175">
        <v>0.769</v>
      </c>
      <c r="F7" s="177" t="s">
        <v>195</v>
      </c>
      <c r="G7" s="168"/>
      <c r="H7" s="168"/>
    </row>
    <row r="8" spans="1:8" ht="32.25" customHeight="1">
      <c r="A8" s="180"/>
      <c r="B8" s="181" t="s">
        <v>192</v>
      </c>
      <c r="C8" s="184" t="s">
        <v>196</v>
      </c>
      <c r="D8" s="174">
        <v>29887.6</v>
      </c>
      <c r="E8" s="183">
        <v>1.001</v>
      </c>
      <c r="F8" s="265" t="s">
        <v>197</v>
      </c>
      <c r="G8" s="168"/>
      <c r="H8" s="168"/>
    </row>
    <row r="9" spans="1:8" ht="22.5" customHeight="1">
      <c r="A9" s="185"/>
      <c r="B9" s="181" t="s">
        <v>192</v>
      </c>
      <c r="C9" s="184" t="s">
        <v>198</v>
      </c>
      <c r="D9" s="174">
        <v>32784.6</v>
      </c>
      <c r="E9" s="183">
        <v>1.097</v>
      </c>
      <c r="F9" s="265" t="s">
        <v>199</v>
      </c>
      <c r="G9" s="168"/>
      <c r="H9" s="168"/>
    </row>
    <row r="10" spans="1:8" ht="17.25" customHeight="1">
      <c r="A10" s="186"/>
      <c r="B10" s="181" t="s">
        <v>192</v>
      </c>
      <c r="C10" s="184" t="s">
        <v>200</v>
      </c>
      <c r="D10" s="182" t="s">
        <v>201</v>
      </c>
      <c r="E10" s="183">
        <v>1.196</v>
      </c>
      <c r="F10" s="265" t="s">
        <v>202</v>
      </c>
      <c r="G10" s="168"/>
      <c r="H10" s="168"/>
    </row>
    <row r="11" spans="1:15" ht="24.75" customHeight="1">
      <c r="A11" s="187"/>
      <c r="B11" s="181" t="s">
        <v>192</v>
      </c>
      <c r="C11" s="184" t="s">
        <v>203</v>
      </c>
      <c r="D11" s="182" t="s">
        <v>204</v>
      </c>
      <c r="E11" s="183">
        <v>1.017</v>
      </c>
      <c r="F11" s="265" t="s">
        <v>205</v>
      </c>
      <c r="G11" s="168"/>
      <c r="H11" s="168"/>
      <c r="K11" s="168"/>
      <c r="L11" s="170" t="s">
        <v>183</v>
      </c>
      <c r="M11" s="171" t="s">
        <v>184</v>
      </c>
      <c r="N11" s="172" t="s">
        <v>185</v>
      </c>
      <c r="O11" s="168"/>
    </row>
    <row r="12" spans="1:15" ht="26.25" customHeight="1">
      <c r="A12" s="188"/>
      <c r="B12" s="181" t="s">
        <v>192</v>
      </c>
      <c r="C12" s="184" t="s">
        <v>206</v>
      </c>
      <c r="D12" s="182" t="s">
        <v>207</v>
      </c>
      <c r="E12" s="183">
        <v>0.993</v>
      </c>
      <c r="F12" s="177" t="s">
        <v>208</v>
      </c>
      <c r="G12" s="168"/>
      <c r="H12" s="168"/>
      <c r="K12" s="173"/>
      <c r="L12" s="174">
        <v>2001</v>
      </c>
      <c r="M12" s="174">
        <v>17652.2</v>
      </c>
      <c r="N12" s="173"/>
      <c r="O12" s="168"/>
    </row>
    <row r="13" spans="1:15" ht="23.25" customHeight="1">
      <c r="A13" s="189"/>
      <c r="B13" s="181" t="s">
        <v>192</v>
      </c>
      <c r="C13" s="184" t="s">
        <v>209</v>
      </c>
      <c r="D13" s="262" t="s">
        <v>259</v>
      </c>
      <c r="E13" s="263">
        <v>1.1</v>
      </c>
      <c r="F13" s="173" t="s">
        <v>260</v>
      </c>
      <c r="G13" s="168"/>
      <c r="H13" s="168"/>
      <c r="K13" s="181"/>
      <c r="L13" s="174">
        <v>2002</v>
      </c>
      <c r="M13" s="174">
        <v>40945.5</v>
      </c>
      <c r="N13" s="175">
        <v>2.32</v>
      </c>
      <c r="O13" s="176" t="s">
        <v>186</v>
      </c>
    </row>
    <row r="14" spans="1:15" ht="27" customHeight="1">
      <c r="A14" s="190"/>
      <c r="B14" s="181" t="s">
        <v>192</v>
      </c>
      <c r="C14" s="184" t="s">
        <v>265</v>
      </c>
      <c r="D14" s="262" t="s">
        <v>261</v>
      </c>
      <c r="E14" s="263">
        <f>D14/D13</f>
        <v>0.9789618017070969</v>
      </c>
      <c r="F14" s="177" t="s">
        <v>271</v>
      </c>
      <c r="G14" s="168"/>
      <c r="H14" s="168"/>
      <c r="K14" s="181"/>
      <c r="L14" s="174">
        <v>2003</v>
      </c>
      <c r="M14" s="174">
        <v>48577.4</v>
      </c>
      <c r="N14" s="175">
        <v>1.186</v>
      </c>
      <c r="O14" s="176" t="s">
        <v>187</v>
      </c>
    </row>
    <row r="15" spans="1:15" ht="27" customHeight="1">
      <c r="A15" s="189"/>
      <c r="B15" s="181" t="s">
        <v>192</v>
      </c>
      <c r="C15" s="184" t="s">
        <v>266</v>
      </c>
      <c r="D15" s="262" t="s">
        <v>262</v>
      </c>
      <c r="E15" s="263">
        <f>D15/D14</f>
        <v>1.2649616344405306</v>
      </c>
      <c r="F15" s="173" t="s">
        <v>272</v>
      </c>
      <c r="G15" s="168"/>
      <c r="H15" s="168"/>
      <c r="K15" s="181"/>
      <c r="L15" s="174">
        <v>2004</v>
      </c>
      <c r="M15" s="174">
        <v>32296.5</v>
      </c>
      <c r="N15" s="175">
        <v>0.665</v>
      </c>
      <c r="O15" s="177" t="s">
        <v>188</v>
      </c>
    </row>
    <row r="16" spans="1:15" ht="18.75" customHeight="1">
      <c r="A16" s="190"/>
      <c r="B16" s="181" t="s">
        <v>192</v>
      </c>
      <c r="C16" s="184" t="s">
        <v>267</v>
      </c>
      <c r="D16" s="262" t="s">
        <v>263</v>
      </c>
      <c r="E16" s="263">
        <f>D16/D15</f>
        <v>1.0488518739285049</v>
      </c>
      <c r="F16" s="173" t="s">
        <v>273</v>
      </c>
      <c r="G16" s="168"/>
      <c r="H16" s="168"/>
      <c r="K16" s="181"/>
      <c r="L16" s="174">
        <v>2005</v>
      </c>
      <c r="M16" s="174">
        <v>19553.5</v>
      </c>
      <c r="N16" s="175">
        <v>0.605</v>
      </c>
      <c r="O16" s="177" t="s">
        <v>189</v>
      </c>
    </row>
    <row r="17" spans="1:15" ht="21.75" customHeight="1">
      <c r="A17" s="168"/>
      <c r="B17" s="181" t="s">
        <v>192</v>
      </c>
      <c r="C17" s="184" t="s">
        <v>268</v>
      </c>
      <c r="D17" s="262" t="s">
        <v>264</v>
      </c>
      <c r="E17" s="263">
        <f>D17/D16</f>
        <v>1.0696483711764655</v>
      </c>
      <c r="F17" s="173" t="s">
        <v>274</v>
      </c>
      <c r="G17" s="168"/>
      <c r="H17" s="168"/>
      <c r="K17" s="179"/>
      <c r="L17" s="174">
        <v>2006</v>
      </c>
      <c r="M17" s="174">
        <v>25276.9</v>
      </c>
      <c r="N17" s="175">
        <v>1.293</v>
      </c>
      <c r="O17" s="176" t="s">
        <v>190</v>
      </c>
    </row>
    <row r="18" spans="1:15" ht="128.25" customHeight="1">
      <c r="A18" s="196"/>
      <c r="B18" s="168"/>
      <c r="C18" s="168"/>
      <c r="D18" s="168"/>
      <c r="E18" s="168"/>
      <c r="F18" s="168"/>
      <c r="G18" s="168"/>
      <c r="H18" s="168"/>
      <c r="K18" s="179"/>
      <c r="L18" s="174">
        <v>2007</v>
      </c>
      <c r="M18" s="174">
        <v>33326.8</v>
      </c>
      <c r="N18" s="175">
        <v>1.324</v>
      </c>
      <c r="O18" s="176" t="s">
        <v>191</v>
      </c>
    </row>
    <row r="19" spans="2:8" ht="33" customHeight="1">
      <c r="B19" s="194"/>
      <c r="C19" s="197"/>
      <c r="D19" s="198"/>
      <c r="E19" s="199"/>
      <c r="F19" s="168"/>
      <c r="G19" s="168"/>
      <c r="H19" s="168"/>
    </row>
    <row r="20" spans="2:8" ht="12.75">
      <c r="B20" s="168"/>
      <c r="C20" s="168"/>
      <c r="D20" s="168"/>
      <c r="E20" s="168"/>
      <c r="F20" s="168"/>
      <c r="G20" s="168"/>
      <c r="H20" s="168"/>
    </row>
    <row r="21" spans="2:8" ht="12.75">
      <c r="B21" s="168"/>
      <c r="C21" s="168"/>
      <c r="D21" s="168"/>
      <c r="E21" s="168"/>
      <c r="F21" s="168"/>
      <c r="G21" s="168"/>
      <c r="H21" s="168"/>
    </row>
    <row r="22" spans="2:8" ht="12.75">
      <c r="B22" s="168"/>
      <c r="C22" s="168"/>
      <c r="D22" s="169"/>
      <c r="E22" s="168"/>
      <c r="F22" s="168"/>
      <c r="G22" s="168"/>
      <c r="H22" s="168"/>
    </row>
    <row r="23" spans="2:8" ht="12.75">
      <c r="B23" s="168"/>
      <c r="C23" s="168"/>
      <c r="D23" s="169"/>
      <c r="E23" s="168"/>
      <c r="F23" s="200"/>
      <c r="G23" s="168"/>
      <c r="H23" s="168"/>
    </row>
    <row r="24" spans="2:11" ht="12.75">
      <c r="B24" s="168"/>
      <c r="C24" s="168"/>
      <c r="D24" s="169"/>
      <c r="E24" s="168"/>
      <c r="F24" s="169"/>
      <c r="G24" s="168"/>
      <c r="H24" s="168"/>
      <c r="K24" s="201"/>
    </row>
    <row r="25" spans="2:11" ht="12.75">
      <c r="B25" s="168"/>
      <c r="C25" s="168"/>
      <c r="D25" s="169"/>
      <c r="E25" s="168"/>
      <c r="F25" s="169"/>
      <c r="G25" s="168"/>
      <c r="H25" s="168"/>
      <c r="K25" s="201"/>
    </row>
    <row r="26" spans="2:11" ht="12.75">
      <c r="B26" s="168"/>
      <c r="C26" s="168"/>
      <c r="D26" s="169"/>
      <c r="E26" s="168"/>
      <c r="F26" s="169"/>
      <c r="G26" s="168"/>
      <c r="H26" s="200"/>
      <c r="K26" s="202"/>
    </row>
    <row r="27" spans="1:11" ht="14.25" customHeight="1">
      <c r="A27" s="178"/>
      <c r="B27" s="203"/>
      <c r="C27" s="169"/>
      <c r="D27" s="168"/>
      <c r="E27" s="168"/>
      <c r="F27" s="169"/>
      <c r="G27" s="168"/>
      <c r="H27" s="204"/>
      <c r="K27" s="201"/>
    </row>
    <row r="28" spans="1:12" ht="14.25" customHeight="1">
      <c r="A28" s="178"/>
      <c r="B28" s="203"/>
      <c r="C28" s="169"/>
      <c r="D28" s="168"/>
      <c r="E28" s="168"/>
      <c r="F28" s="169"/>
      <c r="G28" s="168"/>
      <c r="H28" s="204"/>
      <c r="K28" s="201"/>
      <c r="L28" s="201"/>
    </row>
    <row r="29" spans="1:8" ht="14.25" customHeight="1">
      <c r="A29" s="178"/>
      <c r="B29" s="203"/>
      <c r="C29" s="169"/>
      <c r="D29" s="169"/>
      <c r="E29" s="169"/>
      <c r="F29" s="169"/>
      <c r="G29" s="168"/>
      <c r="H29" s="204"/>
    </row>
    <row r="30" spans="1:8" ht="15">
      <c r="A30" s="180"/>
      <c r="B30" s="205"/>
      <c r="C30" s="168"/>
      <c r="D30" s="206"/>
      <c r="E30" s="206"/>
      <c r="F30" s="168"/>
      <c r="G30" s="168"/>
      <c r="H30" s="204"/>
    </row>
    <row r="31" spans="1:8" ht="15">
      <c r="A31" s="180"/>
      <c r="B31" s="205"/>
      <c r="C31" s="168"/>
      <c r="D31" s="168"/>
      <c r="E31" s="168"/>
      <c r="F31" s="168"/>
      <c r="G31" s="168"/>
      <c r="H31" s="169"/>
    </row>
    <row r="32" spans="1:8" ht="15">
      <c r="A32" s="180"/>
      <c r="B32" s="205"/>
      <c r="C32" s="207"/>
      <c r="D32" s="206"/>
      <c r="E32" s="206"/>
      <c r="F32" s="168"/>
      <c r="G32" s="168"/>
      <c r="H32" s="169"/>
    </row>
    <row r="33" spans="1:12" ht="12.75">
      <c r="A33" s="185"/>
      <c r="B33" s="208"/>
      <c r="C33" s="194"/>
      <c r="D33" s="209"/>
      <c r="E33" s="209"/>
      <c r="F33" s="169"/>
      <c r="G33" s="169"/>
      <c r="H33" s="168"/>
      <c r="L33" s="167"/>
    </row>
    <row r="34" spans="1:11" ht="34.5" customHeight="1">
      <c r="A34" s="210" t="s">
        <v>16</v>
      </c>
      <c r="B34" s="510"/>
      <c r="C34" s="510"/>
      <c r="D34" s="186"/>
      <c r="E34" s="186"/>
      <c r="F34" s="186"/>
      <c r="G34" s="186"/>
      <c r="H34" s="186"/>
      <c r="I34" s="186"/>
      <c r="J34" s="194"/>
      <c r="K34" s="211"/>
    </row>
    <row r="35" spans="1:11" ht="25.5" customHeight="1">
      <c r="A35" s="212" t="s">
        <v>51</v>
      </c>
      <c r="B35" s="191"/>
      <c r="C35" s="192"/>
      <c r="D35" s="213"/>
      <c r="E35" s="214"/>
      <c r="F35" s="215"/>
      <c r="G35" s="214"/>
      <c r="H35" s="215"/>
      <c r="I35" s="215"/>
      <c r="J35" s="215"/>
      <c r="K35" s="200"/>
    </row>
    <row r="36" spans="1:11" ht="27.75" customHeight="1">
      <c r="A36" s="216" t="s">
        <v>210</v>
      </c>
      <c r="B36" s="217"/>
      <c r="C36" s="188"/>
      <c r="D36" s="218"/>
      <c r="E36" s="219"/>
      <c r="F36" s="199"/>
      <c r="G36" s="219"/>
      <c r="H36" s="199"/>
      <c r="I36" s="199"/>
      <c r="J36" s="220"/>
      <c r="K36" s="200"/>
    </row>
    <row r="37" spans="1:11" ht="36" customHeight="1">
      <c r="A37" s="216" t="s">
        <v>211</v>
      </c>
      <c r="B37" s="221"/>
      <c r="C37" s="188"/>
      <c r="D37" s="218"/>
      <c r="E37" s="219"/>
      <c r="F37" s="219"/>
      <c r="G37" s="219"/>
      <c r="H37" s="219"/>
      <c r="I37" s="219"/>
      <c r="J37" s="222"/>
      <c r="K37" s="200"/>
    </row>
    <row r="38" spans="1:11" ht="41.25" customHeight="1">
      <c r="A38" s="223" t="s">
        <v>212</v>
      </c>
      <c r="B38" s="191"/>
      <c r="C38" s="224"/>
      <c r="D38" s="225"/>
      <c r="E38" s="226"/>
      <c r="F38" s="226"/>
      <c r="G38" s="226"/>
      <c r="H38" s="226"/>
      <c r="I38" s="226"/>
      <c r="J38" s="226"/>
      <c r="K38" s="200"/>
    </row>
    <row r="39" spans="1:11" ht="44.25" customHeight="1">
      <c r="A39" s="223" t="s">
        <v>213</v>
      </c>
      <c r="B39" s="191"/>
      <c r="C39" s="224"/>
      <c r="D39" s="225"/>
      <c r="E39" s="226"/>
      <c r="F39" s="227"/>
      <c r="G39" s="226"/>
      <c r="H39" s="227"/>
      <c r="I39" s="227"/>
      <c r="J39" s="226"/>
      <c r="K39" s="200"/>
    </row>
    <row r="40" spans="1:11" ht="33" customHeight="1">
      <c r="A40" s="216" t="s">
        <v>28</v>
      </c>
      <c r="B40" s="221"/>
      <c r="C40" s="188"/>
      <c r="D40" s="218"/>
      <c r="E40" s="199"/>
      <c r="F40" s="219"/>
      <c r="G40" s="199"/>
      <c r="H40" s="219"/>
      <c r="I40" s="219"/>
      <c r="J40" s="222"/>
      <c r="K40" s="200"/>
    </row>
    <row r="41" spans="1:11" ht="27.75" customHeight="1">
      <c r="A41" s="216" t="s">
        <v>214</v>
      </c>
      <c r="B41" s="217"/>
      <c r="C41" s="188"/>
      <c r="D41" s="218"/>
      <c r="E41" s="199"/>
      <c r="F41" s="228"/>
      <c r="G41" s="199"/>
      <c r="H41" s="228"/>
      <c r="I41" s="228"/>
      <c r="J41" s="220"/>
      <c r="K41" s="200"/>
    </row>
    <row r="42" spans="1:11" ht="78" customHeight="1">
      <c r="A42" s="229" t="s">
        <v>215</v>
      </c>
      <c r="B42" s="191"/>
      <c r="C42" s="224"/>
      <c r="D42" s="230"/>
      <c r="E42" s="220"/>
      <c r="F42" s="231"/>
      <c r="G42" s="220"/>
      <c r="H42" s="231"/>
      <c r="I42" s="231"/>
      <c r="J42" s="232"/>
      <c r="K42" s="200"/>
    </row>
    <row r="43" spans="1:11" ht="48.75" customHeight="1">
      <c r="A43" s="216" t="s">
        <v>19</v>
      </c>
      <c r="B43" s="217"/>
      <c r="C43" s="188"/>
      <c r="D43" s="218"/>
      <c r="E43" s="199"/>
      <c r="F43" s="219"/>
      <c r="G43" s="199"/>
      <c r="H43" s="219"/>
      <c r="I43" s="219"/>
      <c r="J43" s="220"/>
      <c r="K43" s="200"/>
    </row>
    <row r="44" spans="1:11" ht="22.5" customHeight="1">
      <c r="A44" s="233" t="s">
        <v>216</v>
      </c>
      <c r="B44" s="191"/>
      <c r="C44" s="192"/>
      <c r="D44" s="234"/>
      <c r="E44" s="220"/>
      <c r="F44" s="227"/>
      <c r="G44" s="220"/>
      <c r="H44" s="227"/>
      <c r="I44" s="227"/>
      <c r="J44" s="220"/>
      <c r="K44" s="200"/>
    </row>
    <row r="45" spans="1:11" ht="33" customHeight="1">
      <c r="A45" s="235" t="s">
        <v>217</v>
      </c>
      <c r="B45" s="191"/>
      <c r="C45" s="224"/>
      <c r="D45" s="230"/>
      <c r="E45" s="220"/>
      <c r="F45" s="227"/>
      <c r="G45" s="220"/>
      <c r="H45" s="227"/>
      <c r="I45" s="226"/>
      <c r="J45" s="226"/>
      <c r="K45" s="200"/>
    </row>
    <row r="46" spans="1:11" ht="61.5" customHeight="1">
      <c r="A46" s="216" t="s">
        <v>218</v>
      </c>
      <c r="B46" s="191"/>
      <c r="C46" s="192"/>
      <c r="D46" s="218"/>
      <c r="E46" s="199"/>
      <c r="F46" s="168"/>
      <c r="G46" s="199"/>
      <c r="H46" s="219"/>
      <c r="I46" s="219"/>
      <c r="J46" s="220"/>
      <c r="K46" s="200"/>
    </row>
    <row r="47" spans="1:11" ht="57.75" customHeight="1">
      <c r="A47" s="233" t="s">
        <v>219</v>
      </c>
      <c r="B47" s="191"/>
      <c r="C47" s="192"/>
      <c r="D47" s="234"/>
      <c r="E47" s="220"/>
      <c r="F47" s="168"/>
      <c r="G47" s="220"/>
      <c r="H47" s="227"/>
      <c r="I47" s="227"/>
      <c r="J47" s="220"/>
      <c r="K47" s="200"/>
    </row>
    <row r="48" spans="1:11" ht="90.75" customHeight="1">
      <c r="A48" s="223" t="s">
        <v>220</v>
      </c>
      <c r="B48" s="191"/>
      <c r="C48" s="224"/>
      <c r="D48" s="230"/>
      <c r="E48" s="220"/>
      <c r="F48" s="168"/>
      <c r="G48" s="236"/>
      <c r="H48" s="227"/>
      <c r="I48" s="226"/>
      <c r="J48" s="232"/>
      <c r="K48" s="200"/>
    </row>
    <row r="49" spans="1:11" ht="83.25" customHeight="1">
      <c r="A49" s="233" t="s">
        <v>221</v>
      </c>
      <c r="B49" s="191"/>
      <c r="C49" s="192"/>
      <c r="D49" s="237"/>
      <c r="E49" s="220"/>
      <c r="F49" s="227"/>
      <c r="G49" s="220"/>
      <c r="H49" s="227"/>
      <c r="I49" s="227"/>
      <c r="J49" s="220"/>
      <c r="K49" s="200"/>
    </row>
    <row r="50" spans="1:11" ht="102.75" customHeight="1">
      <c r="A50" s="229" t="s">
        <v>222</v>
      </c>
      <c r="B50" s="191"/>
      <c r="C50" s="224"/>
      <c r="D50" s="238"/>
      <c r="E50" s="220"/>
      <c r="F50" s="227"/>
      <c r="G50" s="220"/>
      <c r="H50" s="227"/>
      <c r="I50" s="226"/>
      <c r="J50" s="232"/>
      <c r="K50" s="200"/>
    </row>
    <row r="51" spans="1:11" ht="37.5" customHeight="1">
      <c r="A51" s="216" t="s">
        <v>223</v>
      </c>
      <c r="B51" s="191"/>
      <c r="C51" s="192"/>
      <c r="D51" s="218"/>
      <c r="E51" s="199"/>
      <c r="F51" s="219"/>
      <c r="G51" s="199"/>
      <c r="H51" s="219"/>
      <c r="I51" s="219"/>
      <c r="J51" s="220"/>
      <c r="K51" s="200"/>
    </row>
    <row r="52" spans="1:11" ht="33.75" customHeight="1">
      <c r="A52" s="233" t="s">
        <v>224</v>
      </c>
      <c r="B52" s="191"/>
      <c r="C52" s="192"/>
      <c r="D52" s="234"/>
      <c r="E52" s="220"/>
      <c r="F52" s="222"/>
      <c r="G52" s="220"/>
      <c r="H52" s="222"/>
      <c r="I52" s="222"/>
      <c r="J52" s="220"/>
      <c r="K52" s="200"/>
    </row>
    <row r="53" spans="1:11" ht="103.5" customHeight="1">
      <c r="A53" s="233" t="s">
        <v>225</v>
      </c>
      <c r="B53" s="191"/>
      <c r="C53" s="192"/>
      <c r="D53" s="239"/>
      <c r="E53" s="220"/>
      <c r="F53" s="227"/>
      <c r="G53" s="220"/>
      <c r="H53" s="227"/>
      <c r="I53" s="227"/>
      <c r="J53" s="232"/>
      <c r="K53" s="200"/>
    </row>
    <row r="54" spans="1:11" ht="94.5" customHeight="1">
      <c r="A54" s="223" t="s">
        <v>226</v>
      </c>
      <c r="B54" s="191"/>
      <c r="C54" s="224"/>
      <c r="D54" s="230"/>
      <c r="E54" s="220"/>
      <c r="F54" s="240"/>
      <c r="G54" s="220"/>
      <c r="H54" s="240"/>
      <c r="I54" s="231"/>
      <c r="J54" s="232"/>
      <c r="K54" s="200"/>
    </row>
    <row r="55" spans="1:11" ht="99" customHeight="1">
      <c r="A55" s="223" t="s">
        <v>227</v>
      </c>
      <c r="B55" s="191"/>
      <c r="C55" s="224"/>
      <c r="D55" s="241"/>
      <c r="E55" s="220"/>
      <c r="F55" s="222"/>
      <c r="G55" s="220"/>
      <c r="H55" s="222"/>
      <c r="I55" s="222"/>
      <c r="J55" s="220"/>
      <c r="K55" s="200"/>
    </row>
    <row r="56" spans="1:11" ht="39.75" customHeight="1">
      <c r="A56" s="216" t="s">
        <v>228</v>
      </c>
      <c r="B56" s="191"/>
      <c r="C56" s="192"/>
      <c r="D56" s="218"/>
      <c r="E56" s="199"/>
      <c r="F56" s="228"/>
      <c r="G56" s="199"/>
      <c r="H56" s="228"/>
      <c r="I56" s="228"/>
      <c r="J56" s="220"/>
      <c r="K56" s="200"/>
    </row>
    <row r="57" spans="1:11" ht="27.75" customHeight="1">
      <c r="A57" s="233" t="s">
        <v>229</v>
      </c>
      <c r="B57" s="191"/>
      <c r="C57" s="192"/>
      <c r="D57" s="234"/>
      <c r="E57" s="220"/>
      <c r="F57" s="227"/>
      <c r="G57" s="220"/>
      <c r="H57" s="227"/>
      <c r="I57" s="227"/>
      <c r="J57" s="232"/>
      <c r="K57" s="200"/>
    </row>
    <row r="58" spans="1:11" ht="63.75" customHeight="1">
      <c r="A58" s="223" t="s">
        <v>230</v>
      </c>
      <c r="B58" s="191"/>
      <c r="C58" s="224"/>
      <c r="D58" s="225"/>
      <c r="E58" s="220"/>
      <c r="F58" s="231"/>
      <c r="G58" s="220"/>
      <c r="H58" s="231"/>
      <c r="I58" s="231"/>
      <c r="J58" s="220"/>
      <c r="K58" s="200"/>
    </row>
    <row r="59" spans="1:11" ht="33" customHeight="1">
      <c r="A59" s="216" t="s">
        <v>231</v>
      </c>
      <c r="B59" s="217"/>
      <c r="C59" s="188"/>
      <c r="D59" s="218"/>
      <c r="E59" s="199"/>
      <c r="F59" s="228"/>
      <c r="G59" s="199"/>
      <c r="H59" s="228"/>
      <c r="I59" s="228"/>
      <c r="J59" s="220"/>
      <c r="K59" s="200"/>
    </row>
    <row r="60" spans="1:11" ht="85.5" customHeight="1">
      <c r="A60" s="216" t="s">
        <v>232</v>
      </c>
      <c r="B60" s="221"/>
      <c r="C60" s="188"/>
      <c r="D60" s="242"/>
      <c r="E60" s="199"/>
      <c r="F60" s="219"/>
      <c r="G60" s="199"/>
      <c r="H60" s="219"/>
      <c r="I60" s="219"/>
      <c r="J60" s="220"/>
      <c r="K60" s="200"/>
    </row>
    <row r="61" spans="1:11" ht="51.75" customHeight="1">
      <c r="A61" s="216" t="s">
        <v>233</v>
      </c>
      <c r="B61" s="217"/>
      <c r="C61" s="188"/>
      <c r="D61" s="218"/>
      <c r="E61" s="199"/>
      <c r="F61" s="227"/>
      <c r="G61" s="199"/>
      <c r="H61" s="227"/>
      <c r="I61" s="227"/>
      <c r="J61" s="232"/>
      <c r="K61" s="200"/>
    </row>
    <row r="62" spans="1:11" ht="66.75" customHeight="1">
      <c r="A62" s="223" t="s">
        <v>234</v>
      </c>
      <c r="B62" s="191"/>
      <c r="C62" s="224"/>
      <c r="D62" s="225"/>
      <c r="E62" s="220"/>
      <c r="F62" s="231"/>
      <c r="G62" s="220"/>
      <c r="H62" s="231"/>
      <c r="I62" s="231"/>
      <c r="J62" s="220"/>
      <c r="K62" s="200"/>
    </row>
    <row r="63" spans="1:11" ht="69" customHeight="1">
      <c r="A63" s="216" t="s">
        <v>235</v>
      </c>
      <c r="B63" s="217"/>
      <c r="C63" s="188"/>
      <c r="D63" s="218"/>
      <c r="E63" s="199"/>
      <c r="F63" s="228"/>
      <c r="G63" s="199"/>
      <c r="H63" s="228"/>
      <c r="I63" s="228"/>
      <c r="J63" s="232"/>
      <c r="K63" s="200"/>
    </row>
    <row r="64" spans="1:11" ht="92.25" customHeight="1">
      <c r="A64" s="229" t="s">
        <v>236</v>
      </c>
      <c r="B64" s="191"/>
      <c r="C64" s="224"/>
      <c r="D64" s="225"/>
      <c r="E64" s="220"/>
      <c r="F64" s="231"/>
      <c r="G64" s="220"/>
      <c r="H64" s="231"/>
      <c r="I64" s="231"/>
      <c r="J64" s="220"/>
      <c r="K64" s="200"/>
    </row>
    <row r="65" spans="1:11" ht="49.5" customHeight="1">
      <c r="A65" s="216" t="s">
        <v>237</v>
      </c>
      <c r="B65" s="217"/>
      <c r="C65" s="188"/>
      <c r="D65" s="218"/>
      <c r="E65" s="199"/>
      <c r="F65" s="219"/>
      <c r="G65" s="199"/>
      <c r="H65" s="219"/>
      <c r="I65" s="219"/>
      <c r="J65" s="220"/>
      <c r="K65" s="200"/>
    </row>
    <row r="66" spans="1:11" ht="98.25" customHeight="1">
      <c r="A66" s="216" t="s">
        <v>238</v>
      </c>
      <c r="B66" s="217"/>
      <c r="C66" s="188"/>
      <c r="D66" s="218"/>
      <c r="E66" s="220"/>
      <c r="F66" s="227"/>
      <c r="G66" s="220"/>
      <c r="H66" s="227"/>
      <c r="I66" s="227"/>
      <c r="J66" s="232"/>
      <c r="K66" s="200"/>
    </row>
    <row r="67" spans="1:11" ht="69.75" customHeight="1">
      <c r="A67" s="229" t="s">
        <v>239</v>
      </c>
      <c r="B67" s="243"/>
      <c r="C67" s="224"/>
      <c r="D67" s="230"/>
      <c r="E67" s="220"/>
      <c r="F67" s="227"/>
      <c r="G67" s="220"/>
      <c r="H67" s="227"/>
      <c r="I67" s="226"/>
      <c r="J67" s="232"/>
      <c r="K67" s="200"/>
    </row>
    <row r="68" spans="1:11" ht="53.25" customHeight="1">
      <c r="A68" s="229" t="s">
        <v>240</v>
      </c>
      <c r="B68" s="191"/>
      <c r="C68" s="224"/>
      <c r="D68" s="230"/>
      <c r="E68" s="220"/>
      <c r="F68" s="231"/>
      <c r="G68" s="220"/>
      <c r="H68" s="231"/>
      <c r="I68" s="231"/>
      <c r="J68" s="220"/>
      <c r="K68" s="200"/>
    </row>
    <row r="69" spans="1:11" ht="22.5" customHeight="1">
      <c r="A69" s="216" t="s">
        <v>241</v>
      </c>
      <c r="B69" s="217"/>
      <c r="C69" s="188"/>
      <c r="D69" s="218"/>
      <c r="E69" s="199"/>
      <c r="F69" s="219"/>
      <c r="G69" s="199"/>
      <c r="H69" s="219"/>
      <c r="I69" s="219"/>
      <c r="J69" s="220"/>
      <c r="K69" s="200"/>
    </row>
    <row r="70" spans="1:11" ht="27.75" customHeight="1">
      <c r="A70" s="216" t="s">
        <v>242</v>
      </c>
      <c r="B70" s="217"/>
      <c r="C70" s="188"/>
      <c r="D70" s="218"/>
      <c r="E70" s="199"/>
      <c r="F70" s="228"/>
      <c r="G70" s="199"/>
      <c r="H70" s="228"/>
      <c r="I70" s="228"/>
      <c r="J70" s="220"/>
      <c r="K70" s="200"/>
    </row>
    <row r="71" spans="1:11" ht="47.25" customHeight="1">
      <c r="A71" s="233" t="s">
        <v>243</v>
      </c>
      <c r="B71" s="244"/>
      <c r="C71" s="245"/>
      <c r="D71" s="246"/>
      <c r="E71" s="220"/>
      <c r="F71" s="231"/>
      <c r="G71" s="220"/>
      <c r="H71" s="231"/>
      <c r="I71" s="231"/>
      <c r="J71" s="220"/>
      <c r="K71" s="200"/>
    </row>
    <row r="72" spans="1:11" ht="23.25" customHeight="1">
      <c r="A72" s="216" t="s">
        <v>244</v>
      </c>
      <c r="B72" s="217"/>
      <c r="C72" s="188"/>
      <c r="D72" s="218"/>
      <c r="E72" s="199"/>
      <c r="F72" s="219"/>
      <c r="G72" s="199"/>
      <c r="H72" s="219"/>
      <c r="I72" s="219"/>
      <c r="J72" s="232"/>
      <c r="K72" s="200"/>
    </row>
    <row r="73" spans="1:11" ht="59.25" customHeight="1">
      <c r="A73" s="233" t="s">
        <v>245</v>
      </c>
      <c r="B73" s="191"/>
      <c r="C73" s="224"/>
      <c r="D73" s="195"/>
      <c r="E73" s="220"/>
      <c r="F73" s="240"/>
      <c r="G73" s="220"/>
      <c r="H73" s="240"/>
      <c r="I73" s="240"/>
      <c r="J73" s="232"/>
      <c r="K73" s="200"/>
    </row>
    <row r="74" spans="1:11" ht="27" customHeight="1">
      <c r="A74" s="233" t="s">
        <v>246</v>
      </c>
      <c r="B74" s="244"/>
      <c r="C74" s="247"/>
      <c r="D74" s="248"/>
      <c r="E74" s="220"/>
      <c r="F74" s="240"/>
      <c r="G74" s="220"/>
      <c r="H74" s="240"/>
      <c r="I74" s="231"/>
      <c r="J74" s="232"/>
      <c r="K74" s="200"/>
    </row>
    <row r="75" spans="1:11" ht="27.75" customHeight="1">
      <c r="A75" s="233" t="s">
        <v>247</v>
      </c>
      <c r="B75" s="244"/>
      <c r="C75" s="247"/>
      <c r="D75" s="248"/>
      <c r="E75" s="220"/>
      <c r="F75" s="240"/>
      <c r="G75" s="220"/>
      <c r="H75" s="240"/>
      <c r="I75" s="231"/>
      <c r="J75" s="249"/>
      <c r="K75" s="200"/>
    </row>
    <row r="76" spans="1:11" ht="31.5" customHeight="1">
      <c r="A76" s="250" t="s">
        <v>248</v>
      </c>
      <c r="B76" s="221"/>
      <c r="C76" s="188"/>
      <c r="D76" s="251"/>
      <c r="E76" s="199"/>
      <c r="F76" s="219"/>
      <c r="G76" s="199"/>
      <c r="H76" s="219"/>
      <c r="I76" s="219"/>
      <c r="J76" s="249"/>
      <c r="K76" s="200"/>
    </row>
    <row r="77" spans="1:11" ht="52.5" customHeight="1">
      <c r="A77" s="216" t="s">
        <v>210</v>
      </c>
      <c r="B77" s="221"/>
      <c r="C77" s="188"/>
      <c r="D77" s="218"/>
      <c r="E77" s="199"/>
      <c r="F77" s="219"/>
      <c r="G77" s="199"/>
      <c r="H77" s="219"/>
      <c r="I77" s="219"/>
      <c r="J77" s="249"/>
      <c r="K77" s="200"/>
    </row>
    <row r="78" spans="1:11" ht="20.25" customHeight="1">
      <c r="A78" s="210" t="s">
        <v>26</v>
      </c>
      <c r="B78" s="221"/>
      <c r="C78" s="188"/>
      <c r="D78" s="218"/>
      <c r="E78" s="199"/>
      <c r="F78" s="228"/>
      <c r="G78" s="199"/>
      <c r="H78" s="228"/>
      <c r="I78" s="228"/>
      <c r="J78" s="249"/>
      <c r="K78" s="200"/>
    </row>
    <row r="79" spans="1:11" ht="51" customHeight="1">
      <c r="A79" s="229" t="s">
        <v>24</v>
      </c>
      <c r="B79" s="191"/>
      <c r="C79" s="224"/>
      <c r="D79" s="225"/>
      <c r="E79" s="199"/>
      <c r="F79" s="240"/>
      <c r="G79" s="199"/>
      <c r="H79" s="240"/>
      <c r="I79" s="231"/>
      <c r="J79" s="249"/>
      <c r="K79" s="200"/>
    </row>
    <row r="80" spans="1:11" ht="57" customHeight="1">
      <c r="A80" s="216" t="s">
        <v>249</v>
      </c>
      <c r="B80" s="217"/>
      <c r="C80" s="188"/>
      <c r="D80" s="218"/>
      <c r="E80" s="199"/>
      <c r="F80" s="228"/>
      <c r="G80" s="199"/>
      <c r="H80" s="228"/>
      <c r="I80" s="228"/>
      <c r="J80" s="232"/>
      <c r="K80" s="200"/>
    </row>
    <row r="81" spans="1:11" ht="56.25" customHeight="1">
      <c r="A81" s="233" t="s">
        <v>250</v>
      </c>
      <c r="B81" s="191"/>
      <c r="C81" s="192"/>
      <c r="D81" s="195"/>
      <c r="E81" s="199"/>
      <c r="F81" s="240"/>
      <c r="G81" s="199"/>
      <c r="H81" s="240"/>
      <c r="I81" s="231"/>
      <c r="J81" s="232"/>
      <c r="K81" s="200"/>
    </row>
    <row r="82" spans="1:12" ht="48" customHeight="1">
      <c r="A82" s="216" t="s">
        <v>251</v>
      </c>
      <c r="B82" s="217"/>
      <c r="C82" s="188"/>
      <c r="D82" s="218"/>
      <c r="E82" s="199"/>
      <c r="F82" s="168"/>
      <c r="G82" s="199"/>
      <c r="H82" s="228"/>
      <c r="I82" s="228"/>
      <c r="J82" s="249"/>
      <c r="K82" s="168"/>
      <c r="L82" s="168"/>
    </row>
    <row r="83" spans="1:12" ht="78.75" customHeight="1">
      <c r="A83" s="252" t="s">
        <v>252</v>
      </c>
      <c r="B83" s="194"/>
      <c r="C83" s="192"/>
      <c r="D83" s="195"/>
      <c r="E83" s="220"/>
      <c r="F83" s="227"/>
      <c r="G83" s="220"/>
      <c r="H83" s="227"/>
      <c r="I83" s="227"/>
      <c r="J83" s="249"/>
      <c r="K83" s="168"/>
      <c r="L83" s="168"/>
    </row>
    <row r="84" spans="1:11" ht="86.25" customHeight="1">
      <c r="A84" s="229" t="s">
        <v>253</v>
      </c>
      <c r="B84" s="191"/>
      <c r="C84" s="192"/>
      <c r="D84" s="195"/>
      <c r="E84" s="232"/>
      <c r="F84" s="240"/>
      <c r="G84" s="232"/>
      <c r="H84" s="227"/>
      <c r="I84" s="231"/>
      <c r="J84" s="232"/>
      <c r="K84" s="200"/>
    </row>
    <row r="85" spans="1:11" ht="129" customHeight="1">
      <c r="A85" s="229" t="s">
        <v>254</v>
      </c>
      <c r="B85" s="191"/>
      <c r="C85" s="192"/>
      <c r="D85" s="193"/>
      <c r="E85" s="220"/>
      <c r="F85" s="231"/>
      <c r="G85" s="220"/>
      <c r="H85" s="231"/>
      <c r="I85" s="231"/>
      <c r="J85" s="220"/>
      <c r="K85" s="200"/>
    </row>
    <row r="86" spans="1:11" ht="81" customHeight="1">
      <c r="A86" s="252" t="s">
        <v>255</v>
      </c>
      <c r="B86" s="194"/>
      <c r="C86" s="192"/>
      <c r="D86" s="195"/>
      <c r="E86" s="232"/>
      <c r="F86" s="227"/>
      <c r="G86" s="232"/>
      <c r="H86" s="227"/>
      <c r="I86" s="227"/>
      <c r="J86" s="232"/>
      <c r="K86" s="200"/>
    </row>
    <row r="87" spans="1:11" ht="69" customHeight="1">
      <c r="A87" s="229" t="s">
        <v>256</v>
      </c>
      <c r="B87" s="191"/>
      <c r="C87" s="192"/>
      <c r="D87" s="195"/>
      <c r="E87" s="232"/>
      <c r="F87" s="227"/>
      <c r="G87" s="232"/>
      <c r="H87" s="227"/>
      <c r="I87" s="226"/>
      <c r="J87" s="249"/>
      <c r="K87" s="200"/>
    </row>
    <row r="88" spans="1:11" ht="57" customHeight="1">
      <c r="A88" s="229" t="s">
        <v>257</v>
      </c>
      <c r="B88" s="191"/>
      <c r="C88" s="192"/>
      <c r="D88" s="195"/>
      <c r="E88" s="220"/>
      <c r="F88" s="227"/>
      <c r="G88" s="220"/>
      <c r="H88" s="227"/>
      <c r="I88" s="226"/>
      <c r="J88" s="232"/>
      <c r="K88" s="200"/>
    </row>
    <row r="89" spans="1:11" ht="27" customHeight="1">
      <c r="A89" s="216" t="s">
        <v>214</v>
      </c>
      <c r="B89" s="217"/>
      <c r="C89" s="188"/>
      <c r="D89" s="218"/>
      <c r="E89" s="199"/>
      <c r="F89" s="219"/>
      <c r="G89" s="199"/>
      <c r="H89" s="219"/>
      <c r="I89" s="219"/>
      <c r="J89" s="220"/>
      <c r="K89" s="200"/>
    </row>
    <row r="90" spans="1:11" ht="54.75" customHeight="1">
      <c r="A90" s="229" t="s">
        <v>25</v>
      </c>
      <c r="B90" s="191"/>
      <c r="C90" s="224"/>
      <c r="D90" s="225"/>
      <c r="E90" s="220"/>
      <c r="F90" s="227"/>
      <c r="G90" s="220"/>
      <c r="H90" s="227"/>
      <c r="I90" s="226"/>
      <c r="J90" s="253"/>
      <c r="K90" s="200"/>
    </row>
    <row r="91" spans="1:11" ht="111" customHeight="1">
      <c r="A91" s="254" t="s">
        <v>258</v>
      </c>
      <c r="B91" s="221"/>
      <c r="C91" s="188"/>
      <c r="D91" s="218"/>
      <c r="E91" s="199"/>
      <c r="F91" s="199"/>
      <c r="G91" s="199"/>
      <c r="H91" s="199"/>
      <c r="I91" s="199"/>
      <c r="J91" s="255"/>
      <c r="K91" s="200"/>
    </row>
    <row r="92" spans="1:11" ht="92.25" customHeight="1">
      <c r="A92" s="256"/>
      <c r="B92" s="191"/>
      <c r="C92" s="224"/>
      <c r="D92" s="218"/>
      <c r="E92" s="220"/>
      <c r="F92" s="220"/>
      <c r="G92" s="220"/>
      <c r="H92" s="220"/>
      <c r="I92" s="220"/>
      <c r="J92" s="257"/>
      <c r="K92" s="200"/>
    </row>
    <row r="93" spans="1:9" ht="15.75">
      <c r="A93" s="196"/>
      <c r="B93" s="194"/>
      <c r="C93" s="197"/>
      <c r="D93" s="198"/>
      <c r="E93" s="199"/>
      <c r="F93" s="228"/>
      <c r="G93" s="199"/>
      <c r="H93" s="228"/>
      <c r="I93" s="228"/>
    </row>
    <row r="94" spans="2:9" ht="12.75">
      <c r="B94" s="168"/>
      <c r="C94" s="168"/>
      <c r="D94" s="168"/>
      <c r="E94" s="168"/>
      <c r="F94" s="168"/>
      <c r="G94" s="194"/>
      <c r="H94" s="194"/>
      <c r="I94" s="200"/>
    </row>
    <row r="95" spans="2:9" ht="12.75">
      <c r="B95" s="168"/>
      <c r="C95" s="168"/>
      <c r="D95" s="168"/>
      <c r="E95" s="258"/>
      <c r="F95" s="258"/>
      <c r="G95" s="258"/>
      <c r="H95" s="194"/>
      <c r="I95" s="200"/>
    </row>
    <row r="96" spans="1:10" ht="12.75">
      <c r="A96" s="259"/>
      <c r="B96" s="194"/>
      <c r="C96" s="194"/>
      <c r="D96" s="194"/>
      <c r="E96" s="194"/>
      <c r="F96" s="194"/>
      <c r="G96" s="260"/>
      <c r="H96" s="257"/>
      <c r="I96" s="200"/>
      <c r="J96" s="257"/>
    </row>
    <row r="97" spans="2:9" ht="12.75">
      <c r="B97" s="168"/>
      <c r="C97" s="168"/>
      <c r="D97" s="168"/>
      <c r="E97" s="168"/>
      <c r="F97" s="168"/>
      <c r="G97" s="194"/>
      <c r="H97" s="194"/>
      <c r="I97" s="200"/>
    </row>
    <row r="98" spans="1:12" s="167" customFormat="1" ht="12.75">
      <c r="A98" s="164"/>
      <c r="B98" s="168"/>
      <c r="C98" s="168"/>
      <c r="D98" s="168"/>
      <c r="E98" s="168"/>
      <c r="F98" s="168"/>
      <c r="G98" s="194"/>
      <c r="H98" s="194"/>
      <c r="I98" s="200"/>
      <c r="L98" s="164"/>
    </row>
    <row r="99" spans="1:12" s="167" customFormat="1" ht="12.75">
      <c r="A99" s="164"/>
      <c r="B99" s="168"/>
      <c r="C99" s="168"/>
      <c r="D99" s="168"/>
      <c r="E99" s="168"/>
      <c r="F99" s="168"/>
      <c r="G99" s="194"/>
      <c r="H99" s="194"/>
      <c r="I99" s="200"/>
      <c r="L99" s="164"/>
    </row>
    <row r="100" spans="1:12" s="167" customFormat="1" ht="12.75">
      <c r="A100" s="164"/>
      <c r="B100" s="168"/>
      <c r="C100" s="168"/>
      <c r="D100" s="168"/>
      <c r="E100" s="168"/>
      <c r="F100" s="168"/>
      <c r="G100" s="194"/>
      <c r="H100" s="194"/>
      <c r="I100" s="200"/>
      <c r="L100" s="164"/>
    </row>
    <row r="101" spans="1:12" s="167" customFormat="1" ht="12.75">
      <c r="A101" s="164"/>
      <c r="B101" s="168"/>
      <c r="C101" s="168"/>
      <c r="D101" s="168"/>
      <c r="E101" s="168"/>
      <c r="F101" s="168"/>
      <c r="G101" s="194"/>
      <c r="H101" s="194"/>
      <c r="I101" s="200"/>
      <c r="L101" s="164"/>
    </row>
    <row r="102" spans="1:12" s="167" customFormat="1" ht="12.75">
      <c r="A102" s="164"/>
      <c r="B102" s="168"/>
      <c r="C102" s="168"/>
      <c r="D102" s="168"/>
      <c r="E102" s="168"/>
      <c r="F102" s="168"/>
      <c r="G102" s="194"/>
      <c r="H102" s="194"/>
      <c r="I102" s="200"/>
      <c r="L102" s="164"/>
    </row>
    <row r="103" spans="1:12" s="167" customFormat="1" ht="12.75">
      <c r="A103" s="164"/>
      <c r="B103" s="168"/>
      <c r="C103" s="168"/>
      <c r="D103" s="168"/>
      <c r="E103" s="168"/>
      <c r="F103" s="168"/>
      <c r="G103" s="194"/>
      <c r="H103" s="194"/>
      <c r="I103" s="200"/>
      <c r="L103" s="164"/>
    </row>
    <row r="104" spans="1:12" s="167" customFormat="1" ht="12.75">
      <c r="A104" s="164"/>
      <c r="B104" s="168"/>
      <c r="C104" s="168"/>
      <c r="D104" s="168"/>
      <c r="E104" s="168"/>
      <c r="F104" s="168"/>
      <c r="G104" s="194"/>
      <c r="H104" s="194"/>
      <c r="I104" s="200"/>
      <c r="L104" s="164"/>
    </row>
    <row r="105" spans="1:12" s="167" customFormat="1" ht="12.75">
      <c r="A105" s="164"/>
      <c r="B105" s="168"/>
      <c r="C105" s="168"/>
      <c r="D105" s="168"/>
      <c r="E105" s="168"/>
      <c r="F105" s="168"/>
      <c r="G105" s="194"/>
      <c r="H105" s="194"/>
      <c r="I105" s="200"/>
      <c r="L105" s="164"/>
    </row>
    <row r="106" spans="1:12" s="167" customFormat="1" ht="12.75">
      <c r="A106" s="164"/>
      <c r="B106" s="168"/>
      <c r="C106" s="168"/>
      <c r="D106" s="168"/>
      <c r="E106" s="168"/>
      <c r="F106" s="168"/>
      <c r="G106" s="194"/>
      <c r="H106" s="194"/>
      <c r="I106" s="200"/>
      <c r="L106" s="164"/>
    </row>
    <row r="107" spans="1:12" s="167" customFormat="1" ht="12.75">
      <c r="A107" s="164"/>
      <c r="B107" s="168"/>
      <c r="C107" s="168"/>
      <c r="D107" s="168"/>
      <c r="E107" s="168"/>
      <c r="F107" s="168"/>
      <c r="G107" s="194"/>
      <c r="H107" s="194"/>
      <c r="I107" s="200"/>
      <c r="L107" s="164"/>
    </row>
    <row r="108" spans="1:12" s="167" customFormat="1" ht="12.75">
      <c r="A108" s="164"/>
      <c r="B108" s="168"/>
      <c r="C108" s="168"/>
      <c r="D108" s="168"/>
      <c r="E108" s="168"/>
      <c r="F108" s="168"/>
      <c r="G108" s="194"/>
      <c r="H108" s="194"/>
      <c r="I108" s="200"/>
      <c r="L108" s="164"/>
    </row>
    <row r="109" spans="1:12" s="167" customFormat="1" ht="12.75">
      <c r="A109" s="164"/>
      <c r="B109" s="168"/>
      <c r="C109" s="168"/>
      <c r="D109" s="168"/>
      <c r="E109" s="168"/>
      <c r="F109" s="168"/>
      <c r="G109" s="194"/>
      <c r="H109" s="194"/>
      <c r="I109" s="200"/>
      <c r="L109" s="164"/>
    </row>
    <row r="110" spans="1:12" s="167" customFormat="1" ht="12.75">
      <c r="A110" s="164"/>
      <c r="B110" s="168"/>
      <c r="C110" s="168"/>
      <c r="D110" s="168"/>
      <c r="E110" s="168"/>
      <c r="F110" s="168"/>
      <c r="G110" s="194"/>
      <c r="H110" s="194"/>
      <c r="I110" s="200"/>
      <c r="L110" s="164"/>
    </row>
    <row r="111" spans="1:12" s="167" customFormat="1" ht="12.75">
      <c r="A111" s="164"/>
      <c r="B111" s="168"/>
      <c r="C111" s="168"/>
      <c r="D111" s="168"/>
      <c r="E111" s="168"/>
      <c r="F111" s="168"/>
      <c r="G111" s="194"/>
      <c r="H111" s="194"/>
      <c r="I111" s="200"/>
      <c r="L111" s="164"/>
    </row>
    <row r="112" spans="1:12" s="167" customFormat="1" ht="12.75">
      <c r="A112" s="164"/>
      <c r="B112" s="168"/>
      <c r="C112" s="168"/>
      <c r="D112" s="168"/>
      <c r="E112" s="168"/>
      <c r="F112" s="168"/>
      <c r="G112" s="194"/>
      <c r="H112" s="194"/>
      <c r="I112" s="200"/>
      <c r="L112" s="164"/>
    </row>
    <row r="113" spans="1:12" s="167" customFormat="1" ht="12.75">
      <c r="A113" s="164"/>
      <c r="B113" s="168"/>
      <c r="C113" s="168"/>
      <c r="D113" s="168"/>
      <c r="E113" s="168"/>
      <c r="F113" s="168"/>
      <c r="G113" s="194"/>
      <c r="H113" s="194"/>
      <c r="I113" s="200"/>
      <c r="L113" s="164"/>
    </row>
    <row r="114" spans="1:12" s="167" customFormat="1" ht="12.75">
      <c r="A114" s="164"/>
      <c r="B114" s="168"/>
      <c r="C114" s="168"/>
      <c r="D114" s="168"/>
      <c r="E114" s="168"/>
      <c r="F114" s="168"/>
      <c r="G114" s="194"/>
      <c r="H114" s="194"/>
      <c r="I114" s="200"/>
      <c r="L114" s="164"/>
    </row>
    <row r="115" spans="1:12" s="167" customFormat="1" ht="12.75">
      <c r="A115" s="164"/>
      <c r="B115" s="168"/>
      <c r="C115" s="168"/>
      <c r="D115" s="168"/>
      <c r="E115" s="168"/>
      <c r="F115" s="168"/>
      <c r="G115" s="194"/>
      <c r="H115" s="194"/>
      <c r="I115" s="200"/>
      <c r="L115" s="164"/>
    </row>
    <row r="116" spans="1:12" s="167" customFormat="1" ht="12.75">
      <c r="A116" s="164"/>
      <c r="B116" s="168"/>
      <c r="C116" s="168"/>
      <c r="D116" s="168"/>
      <c r="E116" s="168"/>
      <c r="F116" s="168"/>
      <c r="G116" s="194"/>
      <c r="H116" s="194"/>
      <c r="I116" s="200"/>
      <c r="L116" s="164"/>
    </row>
    <row r="117" spans="1:12" s="167" customFormat="1" ht="12.75">
      <c r="A117" s="164"/>
      <c r="B117" s="168"/>
      <c r="C117" s="168"/>
      <c r="D117" s="168"/>
      <c r="E117" s="168"/>
      <c r="F117" s="168"/>
      <c r="G117" s="194"/>
      <c r="H117" s="194"/>
      <c r="I117" s="200"/>
      <c r="L117" s="164"/>
    </row>
    <row r="118" spans="1:12" s="167" customFormat="1" ht="12.75">
      <c r="A118" s="164"/>
      <c r="B118" s="168"/>
      <c r="C118" s="168"/>
      <c r="D118" s="168"/>
      <c r="E118" s="168"/>
      <c r="F118" s="168"/>
      <c r="G118" s="194"/>
      <c r="H118" s="194"/>
      <c r="I118" s="200"/>
      <c r="L118" s="164"/>
    </row>
    <row r="119" spans="1:12" s="167" customFormat="1" ht="12.75">
      <c r="A119" s="164"/>
      <c r="B119" s="168"/>
      <c r="C119" s="168"/>
      <c r="D119" s="168"/>
      <c r="E119" s="168"/>
      <c r="F119" s="168"/>
      <c r="G119" s="194"/>
      <c r="H119" s="194"/>
      <c r="I119" s="200"/>
      <c r="L119" s="164"/>
    </row>
    <row r="120" spans="1:12" s="167" customFormat="1" ht="12.75">
      <c r="A120" s="164"/>
      <c r="B120" s="168"/>
      <c r="C120" s="168"/>
      <c r="D120" s="168"/>
      <c r="E120" s="168"/>
      <c r="F120" s="168"/>
      <c r="G120" s="194"/>
      <c r="H120" s="194"/>
      <c r="I120" s="200"/>
      <c r="L120" s="164"/>
    </row>
    <row r="121" spans="1:12" s="167" customFormat="1" ht="12.75">
      <c r="A121" s="164"/>
      <c r="B121" s="168"/>
      <c r="C121" s="168"/>
      <c r="D121" s="168"/>
      <c r="E121" s="168"/>
      <c r="F121" s="168"/>
      <c r="G121" s="194"/>
      <c r="H121" s="194"/>
      <c r="I121" s="200"/>
      <c r="L121" s="164"/>
    </row>
    <row r="122" spans="1:12" s="167" customFormat="1" ht="12.75">
      <c r="A122" s="164"/>
      <c r="B122" s="168"/>
      <c r="C122" s="168"/>
      <c r="D122" s="168"/>
      <c r="E122" s="168"/>
      <c r="F122" s="168"/>
      <c r="G122" s="194"/>
      <c r="H122" s="194"/>
      <c r="I122" s="200"/>
      <c r="L122" s="164"/>
    </row>
    <row r="123" spans="1:12" s="167" customFormat="1" ht="12.75">
      <c r="A123" s="164"/>
      <c r="B123" s="168"/>
      <c r="C123" s="168"/>
      <c r="D123" s="168"/>
      <c r="E123" s="168"/>
      <c r="F123" s="168"/>
      <c r="G123" s="194"/>
      <c r="H123" s="194"/>
      <c r="I123" s="200"/>
      <c r="L123" s="164"/>
    </row>
    <row r="124" spans="1:12" s="167" customFormat="1" ht="12.75">
      <c r="A124" s="164"/>
      <c r="B124" s="168"/>
      <c r="C124" s="168"/>
      <c r="D124" s="168"/>
      <c r="E124" s="168"/>
      <c r="F124" s="168"/>
      <c r="G124" s="194"/>
      <c r="H124" s="194"/>
      <c r="L124" s="164"/>
    </row>
    <row r="125" spans="1:12" s="167" customFormat="1" ht="12.75">
      <c r="A125" s="164"/>
      <c r="B125" s="168"/>
      <c r="C125" s="168"/>
      <c r="D125" s="168"/>
      <c r="E125" s="168"/>
      <c r="F125" s="168"/>
      <c r="G125" s="194"/>
      <c r="H125" s="194"/>
      <c r="L125" s="164"/>
    </row>
    <row r="126" spans="1:12" s="167" customFormat="1" ht="12.75">
      <c r="A126" s="164"/>
      <c r="B126" s="168"/>
      <c r="C126" s="168"/>
      <c r="D126" s="168"/>
      <c r="E126" s="168"/>
      <c r="F126" s="168"/>
      <c r="G126" s="194"/>
      <c r="H126" s="194"/>
      <c r="L126" s="164"/>
    </row>
    <row r="127" spans="1:12" s="167" customFormat="1" ht="12.75">
      <c r="A127" s="164"/>
      <c r="B127" s="168"/>
      <c r="C127" s="168"/>
      <c r="D127" s="168"/>
      <c r="E127" s="168"/>
      <c r="F127" s="168"/>
      <c r="G127" s="194"/>
      <c r="H127" s="194"/>
      <c r="L127" s="164"/>
    </row>
    <row r="128" spans="1:12" s="167" customFormat="1" ht="12.75">
      <c r="A128" s="164"/>
      <c r="B128" s="168"/>
      <c r="C128" s="168"/>
      <c r="D128" s="168"/>
      <c r="E128" s="168"/>
      <c r="F128" s="168"/>
      <c r="G128" s="194"/>
      <c r="H128" s="194"/>
      <c r="L128" s="164"/>
    </row>
    <row r="129" spans="1:12" s="167" customFormat="1" ht="12.75">
      <c r="A129" s="164"/>
      <c r="B129" s="168"/>
      <c r="C129" s="168"/>
      <c r="D129" s="168"/>
      <c r="E129" s="168"/>
      <c r="F129" s="168"/>
      <c r="G129" s="194"/>
      <c r="H129" s="194"/>
      <c r="L129" s="164"/>
    </row>
    <row r="130" spans="1:12" s="167" customFormat="1" ht="12.75">
      <c r="A130" s="164"/>
      <c r="B130" s="168"/>
      <c r="C130" s="168"/>
      <c r="D130" s="168"/>
      <c r="E130" s="168"/>
      <c r="F130" s="168"/>
      <c r="G130" s="194"/>
      <c r="H130" s="194"/>
      <c r="L130" s="164"/>
    </row>
    <row r="131" spans="1:12" s="167" customFormat="1" ht="12.75">
      <c r="A131" s="164"/>
      <c r="B131" s="168"/>
      <c r="C131" s="168"/>
      <c r="D131" s="168"/>
      <c r="E131" s="168"/>
      <c r="F131" s="168"/>
      <c r="G131" s="194"/>
      <c r="H131" s="194"/>
      <c r="L131" s="164"/>
    </row>
    <row r="132" spans="1:12" s="167" customFormat="1" ht="12.75">
      <c r="A132" s="164"/>
      <c r="B132" s="168"/>
      <c r="C132" s="168"/>
      <c r="D132" s="168"/>
      <c r="E132" s="168"/>
      <c r="F132" s="168"/>
      <c r="G132" s="194"/>
      <c r="H132" s="194"/>
      <c r="L132" s="164"/>
    </row>
    <row r="133" spans="1:12" s="167" customFormat="1" ht="12.75">
      <c r="A133" s="164"/>
      <c r="B133" s="168"/>
      <c r="C133" s="168"/>
      <c r="D133" s="168"/>
      <c r="E133" s="168"/>
      <c r="F133" s="168"/>
      <c r="G133" s="194"/>
      <c r="H133" s="194"/>
      <c r="L133" s="164"/>
    </row>
    <row r="134" spans="1:12" s="167" customFormat="1" ht="12.75">
      <c r="A134" s="164"/>
      <c r="B134" s="168"/>
      <c r="C134" s="168"/>
      <c r="D134" s="168"/>
      <c r="E134" s="168"/>
      <c r="F134" s="168"/>
      <c r="G134" s="194"/>
      <c r="H134" s="194"/>
      <c r="L134" s="164"/>
    </row>
    <row r="135" spans="1:12" s="167" customFormat="1" ht="12.75">
      <c r="A135" s="164"/>
      <c r="B135" s="168"/>
      <c r="C135" s="168"/>
      <c r="D135" s="168"/>
      <c r="E135" s="168"/>
      <c r="F135" s="168"/>
      <c r="G135" s="194"/>
      <c r="H135" s="194"/>
      <c r="L135" s="164"/>
    </row>
    <row r="136" spans="1:12" s="167" customFormat="1" ht="12.75">
      <c r="A136" s="164"/>
      <c r="B136" s="168"/>
      <c r="C136" s="168"/>
      <c r="D136" s="168"/>
      <c r="E136" s="168"/>
      <c r="F136" s="168"/>
      <c r="G136" s="194"/>
      <c r="H136" s="194"/>
      <c r="L136" s="164"/>
    </row>
    <row r="137" spans="1:12" s="167" customFormat="1" ht="12.75">
      <c r="A137" s="164"/>
      <c r="B137" s="168"/>
      <c r="C137" s="168"/>
      <c r="D137" s="168"/>
      <c r="E137" s="168"/>
      <c r="F137" s="168"/>
      <c r="G137" s="194"/>
      <c r="H137" s="194"/>
      <c r="L137" s="164"/>
    </row>
    <row r="138" spans="1:12" s="167" customFormat="1" ht="12.75">
      <c r="A138" s="164"/>
      <c r="B138" s="168"/>
      <c r="C138" s="168"/>
      <c r="D138" s="168"/>
      <c r="E138" s="168"/>
      <c r="F138" s="168"/>
      <c r="G138" s="194"/>
      <c r="H138" s="194"/>
      <c r="L138" s="164"/>
    </row>
    <row r="139" spans="1:12" s="167" customFormat="1" ht="12.75">
      <c r="A139" s="164"/>
      <c r="B139" s="168"/>
      <c r="C139" s="168"/>
      <c r="D139" s="168"/>
      <c r="E139" s="168"/>
      <c r="F139" s="168"/>
      <c r="G139" s="194"/>
      <c r="H139" s="194"/>
      <c r="L139" s="164"/>
    </row>
    <row r="140" spans="1:12" s="167" customFormat="1" ht="12.75">
      <c r="A140" s="164"/>
      <c r="B140" s="168"/>
      <c r="C140" s="168"/>
      <c r="D140" s="168"/>
      <c r="E140" s="168"/>
      <c r="F140" s="168"/>
      <c r="G140" s="194"/>
      <c r="H140" s="194"/>
      <c r="L140" s="164"/>
    </row>
    <row r="141" spans="1:12" s="167" customFormat="1" ht="12.75">
      <c r="A141" s="164"/>
      <c r="B141" s="168"/>
      <c r="C141" s="168"/>
      <c r="D141" s="168"/>
      <c r="E141" s="168"/>
      <c r="F141" s="168"/>
      <c r="G141" s="194"/>
      <c r="H141" s="194"/>
      <c r="L141" s="164"/>
    </row>
    <row r="142" spans="1:12" s="167" customFormat="1" ht="12.75">
      <c r="A142" s="164"/>
      <c r="B142" s="168"/>
      <c r="C142" s="168"/>
      <c r="D142" s="168"/>
      <c r="E142" s="168"/>
      <c r="F142" s="168"/>
      <c r="G142" s="194"/>
      <c r="H142" s="194"/>
      <c r="L142" s="164"/>
    </row>
    <row r="143" spans="1:12" s="167" customFormat="1" ht="12.75">
      <c r="A143" s="164"/>
      <c r="B143" s="168"/>
      <c r="C143" s="168"/>
      <c r="D143" s="168"/>
      <c r="E143" s="168"/>
      <c r="F143" s="168"/>
      <c r="G143" s="194"/>
      <c r="H143" s="194"/>
      <c r="L143" s="164"/>
    </row>
    <row r="144" spans="1:12" s="167" customFormat="1" ht="12.75">
      <c r="A144" s="164"/>
      <c r="B144" s="168"/>
      <c r="C144" s="168"/>
      <c r="D144" s="168"/>
      <c r="E144" s="168"/>
      <c r="F144" s="168"/>
      <c r="G144" s="194"/>
      <c r="H144" s="194"/>
      <c r="L144" s="164"/>
    </row>
    <row r="145" spans="1:12" s="167" customFormat="1" ht="12.75">
      <c r="A145" s="164"/>
      <c r="B145" s="168"/>
      <c r="C145" s="168"/>
      <c r="D145" s="168"/>
      <c r="E145" s="168"/>
      <c r="F145" s="168"/>
      <c r="G145" s="194"/>
      <c r="H145" s="194"/>
      <c r="L145" s="164"/>
    </row>
    <row r="146" spans="1:12" s="167" customFormat="1" ht="12.75">
      <c r="A146" s="164"/>
      <c r="B146" s="168"/>
      <c r="C146" s="168"/>
      <c r="D146" s="168"/>
      <c r="E146" s="168"/>
      <c r="F146" s="168"/>
      <c r="G146" s="194"/>
      <c r="H146" s="194"/>
      <c r="L146" s="164"/>
    </row>
    <row r="147" spans="1:12" s="167" customFormat="1" ht="12.75">
      <c r="A147" s="164"/>
      <c r="B147" s="168"/>
      <c r="C147" s="168"/>
      <c r="D147" s="168"/>
      <c r="E147" s="168"/>
      <c r="F147" s="168"/>
      <c r="G147" s="194"/>
      <c r="H147" s="194"/>
      <c r="L147" s="164"/>
    </row>
    <row r="148" spans="1:12" s="167" customFormat="1" ht="12.75">
      <c r="A148" s="164"/>
      <c r="B148" s="168"/>
      <c r="C148" s="168"/>
      <c r="D148" s="168"/>
      <c r="E148" s="168"/>
      <c r="F148" s="168"/>
      <c r="G148" s="194"/>
      <c r="H148" s="194"/>
      <c r="L148" s="164"/>
    </row>
    <row r="149" spans="1:12" s="167" customFormat="1" ht="12.75">
      <c r="A149" s="164"/>
      <c r="B149" s="168"/>
      <c r="C149" s="168"/>
      <c r="D149" s="168"/>
      <c r="E149" s="168"/>
      <c r="F149" s="168"/>
      <c r="G149" s="194"/>
      <c r="H149" s="194"/>
      <c r="L149" s="164"/>
    </row>
    <row r="150" spans="1:12" s="167" customFormat="1" ht="12.75">
      <c r="A150" s="164"/>
      <c r="B150" s="168"/>
      <c r="C150" s="168"/>
      <c r="D150" s="168"/>
      <c r="E150" s="168"/>
      <c r="F150" s="168"/>
      <c r="G150" s="194"/>
      <c r="H150" s="194"/>
      <c r="L150" s="164"/>
    </row>
    <row r="151" spans="1:12" s="167" customFormat="1" ht="12.75">
      <c r="A151" s="164"/>
      <c r="B151" s="168"/>
      <c r="C151" s="168"/>
      <c r="D151" s="168"/>
      <c r="E151" s="168"/>
      <c r="F151" s="168"/>
      <c r="G151" s="194"/>
      <c r="H151" s="194"/>
      <c r="L151" s="164"/>
    </row>
    <row r="152" spans="1:12" s="167" customFormat="1" ht="12.75">
      <c r="A152" s="164"/>
      <c r="B152" s="168"/>
      <c r="C152" s="168"/>
      <c r="D152" s="168"/>
      <c r="E152" s="168"/>
      <c r="F152" s="168"/>
      <c r="G152" s="194"/>
      <c r="H152" s="194"/>
      <c r="L152" s="164"/>
    </row>
    <row r="153" spans="1:12" s="167" customFormat="1" ht="12.75">
      <c r="A153" s="164"/>
      <c r="B153" s="168"/>
      <c r="C153" s="168"/>
      <c r="D153" s="168"/>
      <c r="E153" s="168"/>
      <c r="F153" s="168"/>
      <c r="G153" s="194"/>
      <c r="H153" s="194"/>
      <c r="L153" s="164"/>
    </row>
    <row r="154" spans="1:12" s="167" customFormat="1" ht="12.75">
      <c r="A154" s="164"/>
      <c r="B154" s="168"/>
      <c r="C154" s="168"/>
      <c r="D154" s="168"/>
      <c r="E154" s="168"/>
      <c r="F154" s="168"/>
      <c r="G154" s="194"/>
      <c r="H154" s="194"/>
      <c r="L154" s="164"/>
    </row>
    <row r="155" spans="1:12" s="167" customFormat="1" ht="12.75">
      <c r="A155" s="164"/>
      <c r="B155" s="168"/>
      <c r="C155" s="168"/>
      <c r="D155" s="168"/>
      <c r="E155" s="168"/>
      <c r="F155" s="168"/>
      <c r="G155" s="194"/>
      <c r="H155" s="194"/>
      <c r="L155" s="164"/>
    </row>
    <row r="156" spans="1:12" s="167" customFormat="1" ht="12.75">
      <c r="A156" s="164"/>
      <c r="B156" s="168"/>
      <c r="C156" s="168"/>
      <c r="D156" s="168"/>
      <c r="E156" s="168"/>
      <c r="F156" s="168"/>
      <c r="G156" s="194"/>
      <c r="H156" s="194"/>
      <c r="L156" s="164"/>
    </row>
    <row r="157" spans="1:12" s="167" customFormat="1" ht="12.75">
      <c r="A157" s="164"/>
      <c r="B157" s="168"/>
      <c r="C157" s="168"/>
      <c r="D157" s="168"/>
      <c r="E157" s="168"/>
      <c r="F157" s="168"/>
      <c r="G157" s="194"/>
      <c r="H157" s="194"/>
      <c r="L157" s="164"/>
    </row>
    <row r="158" spans="1:12" s="167" customFormat="1" ht="12.75">
      <c r="A158" s="164"/>
      <c r="B158" s="168"/>
      <c r="C158" s="168"/>
      <c r="D158" s="168"/>
      <c r="E158" s="168"/>
      <c r="F158" s="168"/>
      <c r="G158" s="194"/>
      <c r="H158" s="194"/>
      <c r="L158" s="164"/>
    </row>
    <row r="159" spans="1:12" s="167" customFormat="1" ht="12.75">
      <c r="A159" s="164"/>
      <c r="B159" s="168"/>
      <c r="C159" s="168"/>
      <c r="D159" s="168"/>
      <c r="E159" s="168"/>
      <c r="F159" s="168"/>
      <c r="G159" s="194"/>
      <c r="H159" s="194"/>
      <c r="L159" s="164"/>
    </row>
    <row r="160" spans="1:12" s="167" customFormat="1" ht="12.75">
      <c r="A160" s="164"/>
      <c r="B160" s="168"/>
      <c r="C160" s="168"/>
      <c r="D160" s="168"/>
      <c r="E160" s="168"/>
      <c r="F160" s="168"/>
      <c r="G160" s="194"/>
      <c r="H160" s="194"/>
      <c r="L160" s="164"/>
    </row>
    <row r="161" spans="1:12" s="167" customFormat="1" ht="12.75">
      <c r="A161" s="164"/>
      <c r="B161" s="168"/>
      <c r="C161" s="168"/>
      <c r="D161" s="168"/>
      <c r="E161" s="168"/>
      <c r="F161" s="168"/>
      <c r="G161" s="194"/>
      <c r="H161" s="194"/>
      <c r="L161" s="164"/>
    </row>
    <row r="162" spans="1:12" s="167" customFormat="1" ht="12.75">
      <c r="A162" s="164"/>
      <c r="B162" s="168"/>
      <c r="C162" s="168"/>
      <c r="D162" s="168"/>
      <c r="E162" s="168"/>
      <c r="F162" s="168"/>
      <c r="G162" s="194"/>
      <c r="H162" s="194"/>
      <c r="L162" s="164"/>
    </row>
    <row r="163" spans="1:12" s="167" customFormat="1" ht="12.75">
      <c r="A163" s="164"/>
      <c r="B163" s="168"/>
      <c r="C163" s="168"/>
      <c r="D163" s="168"/>
      <c r="E163" s="168"/>
      <c r="F163" s="168"/>
      <c r="G163" s="194"/>
      <c r="H163" s="194"/>
      <c r="L163" s="164"/>
    </row>
    <row r="164" spans="1:12" s="167" customFormat="1" ht="12.75">
      <c r="A164" s="164"/>
      <c r="B164" s="168"/>
      <c r="C164" s="168"/>
      <c r="D164" s="168"/>
      <c r="E164" s="168"/>
      <c r="F164" s="168"/>
      <c r="G164" s="194"/>
      <c r="H164" s="194"/>
      <c r="L164" s="164"/>
    </row>
    <row r="165" spans="1:12" s="167" customFormat="1" ht="12.75">
      <c r="A165" s="164"/>
      <c r="B165" s="168"/>
      <c r="C165" s="168"/>
      <c r="D165" s="168"/>
      <c r="E165" s="168"/>
      <c r="F165" s="168"/>
      <c r="G165" s="194"/>
      <c r="H165" s="194"/>
      <c r="L165" s="164"/>
    </row>
    <row r="166" spans="1:12" s="167" customFormat="1" ht="12.75">
      <c r="A166" s="164"/>
      <c r="B166" s="168"/>
      <c r="C166" s="168"/>
      <c r="D166" s="168"/>
      <c r="E166" s="168"/>
      <c r="F166" s="168"/>
      <c r="G166" s="194"/>
      <c r="H166" s="194"/>
      <c r="L166" s="164"/>
    </row>
    <row r="167" spans="1:12" s="167" customFormat="1" ht="12.75">
      <c r="A167" s="164"/>
      <c r="B167" s="168"/>
      <c r="C167" s="168"/>
      <c r="D167" s="168"/>
      <c r="E167" s="168"/>
      <c r="F167" s="168"/>
      <c r="G167" s="194"/>
      <c r="H167" s="194"/>
      <c r="L167" s="164"/>
    </row>
    <row r="168" spans="1:12" s="167" customFormat="1" ht="12.75">
      <c r="A168" s="164"/>
      <c r="B168" s="168"/>
      <c r="C168" s="168"/>
      <c r="D168" s="168"/>
      <c r="E168" s="168"/>
      <c r="F168" s="168"/>
      <c r="G168" s="194"/>
      <c r="H168" s="194"/>
      <c r="L168" s="164"/>
    </row>
    <row r="169" spans="1:12" s="167" customFormat="1" ht="12.75">
      <c r="A169" s="164"/>
      <c r="B169" s="168"/>
      <c r="C169" s="168"/>
      <c r="D169" s="168"/>
      <c r="E169" s="168"/>
      <c r="F169" s="168"/>
      <c r="G169" s="194"/>
      <c r="H169" s="194"/>
      <c r="L169" s="164"/>
    </row>
    <row r="170" spans="1:12" s="167" customFormat="1" ht="12.75">
      <c r="A170" s="164"/>
      <c r="B170" s="168"/>
      <c r="C170" s="168"/>
      <c r="D170" s="168"/>
      <c r="E170" s="168"/>
      <c r="F170" s="168"/>
      <c r="G170" s="194"/>
      <c r="H170" s="194"/>
      <c r="L170" s="164"/>
    </row>
    <row r="171" spans="1:12" s="167" customFormat="1" ht="12.75">
      <c r="A171" s="164"/>
      <c r="B171" s="168"/>
      <c r="C171" s="168"/>
      <c r="D171" s="168"/>
      <c r="E171" s="168"/>
      <c r="F171" s="168"/>
      <c r="G171" s="194"/>
      <c r="H171" s="194"/>
      <c r="L171" s="164"/>
    </row>
    <row r="172" spans="1:12" s="167" customFormat="1" ht="12.75">
      <c r="A172" s="164"/>
      <c r="B172" s="168"/>
      <c r="C172" s="168"/>
      <c r="D172" s="168"/>
      <c r="E172" s="168"/>
      <c r="F172" s="168"/>
      <c r="G172" s="194"/>
      <c r="H172" s="194"/>
      <c r="L172" s="164"/>
    </row>
    <row r="173" spans="1:12" s="167" customFormat="1" ht="12.75">
      <c r="A173" s="164"/>
      <c r="B173" s="168"/>
      <c r="C173" s="168"/>
      <c r="D173" s="168"/>
      <c r="E173" s="168"/>
      <c r="F173" s="168"/>
      <c r="G173" s="194"/>
      <c r="H173" s="194"/>
      <c r="L173" s="164"/>
    </row>
    <row r="174" spans="1:12" s="167" customFormat="1" ht="12.75">
      <c r="A174" s="164"/>
      <c r="B174" s="168"/>
      <c r="C174" s="168"/>
      <c r="D174" s="168"/>
      <c r="E174" s="168"/>
      <c r="F174" s="168"/>
      <c r="G174" s="194"/>
      <c r="H174" s="194"/>
      <c r="L174" s="164"/>
    </row>
    <row r="175" spans="1:12" s="167" customFormat="1" ht="12.75">
      <c r="A175" s="164"/>
      <c r="B175" s="168"/>
      <c r="C175" s="168"/>
      <c r="D175" s="168"/>
      <c r="E175" s="168"/>
      <c r="F175" s="168"/>
      <c r="G175" s="194"/>
      <c r="H175" s="194"/>
      <c r="L175" s="164"/>
    </row>
    <row r="176" spans="1:12" s="167" customFormat="1" ht="12.75">
      <c r="A176" s="164"/>
      <c r="B176" s="168"/>
      <c r="C176" s="168"/>
      <c r="D176" s="168"/>
      <c r="E176" s="168"/>
      <c r="F176" s="168"/>
      <c r="G176" s="194"/>
      <c r="H176" s="194"/>
      <c r="L176" s="164"/>
    </row>
    <row r="177" spans="1:12" s="167" customFormat="1" ht="12.75">
      <c r="A177" s="164"/>
      <c r="B177" s="168"/>
      <c r="C177" s="168"/>
      <c r="D177" s="168"/>
      <c r="E177" s="168"/>
      <c r="F177" s="168"/>
      <c r="G177" s="194"/>
      <c r="H177" s="194"/>
      <c r="L177" s="164"/>
    </row>
    <row r="178" spans="1:12" s="167" customFormat="1" ht="12.75">
      <c r="A178" s="164"/>
      <c r="B178" s="168"/>
      <c r="C178" s="168"/>
      <c r="D178" s="168"/>
      <c r="E178" s="168"/>
      <c r="F178" s="168"/>
      <c r="G178" s="194"/>
      <c r="H178" s="194"/>
      <c r="L178" s="164"/>
    </row>
    <row r="179" spans="1:12" s="167" customFormat="1" ht="12.75">
      <c r="A179" s="164"/>
      <c r="B179" s="168"/>
      <c r="C179" s="168"/>
      <c r="D179" s="168"/>
      <c r="E179" s="168"/>
      <c r="F179" s="168"/>
      <c r="G179" s="194"/>
      <c r="H179" s="194"/>
      <c r="L179" s="164"/>
    </row>
    <row r="180" spans="1:12" s="167" customFormat="1" ht="12.75">
      <c r="A180" s="164"/>
      <c r="B180" s="168"/>
      <c r="C180" s="168"/>
      <c r="D180" s="168"/>
      <c r="E180" s="168"/>
      <c r="F180" s="168"/>
      <c r="G180" s="194"/>
      <c r="H180" s="194"/>
      <c r="L180" s="164"/>
    </row>
    <row r="181" spans="1:12" s="167" customFormat="1" ht="12.75">
      <c r="A181" s="164"/>
      <c r="B181" s="168"/>
      <c r="C181" s="168"/>
      <c r="D181" s="168"/>
      <c r="E181" s="168"/>
      <c r="F181" s="168"/>
      <c r="G181" s="194"/>
      <c r="H181" s="194"/>
      <c r="L181" s="164"/>
    </row>
    <row r="182" spans="1:12" s="167" customFormat="1" ht="12.75">
      <c r="A182" s="164"/>
      <c r="B182" s="168"/>
      <c r="C182" s="168"/>
      <c r="D182" s="168"/>
      <c r="E182" s="168"/>
      <c r="F182" s="168"/>
      <c r="G182" s="194"/>
      <c r="H182" s="194"/>
      <c r="L182" s="164"/>
    </row>
    <row r="183" spans="1:12" s="167" customFormat="1" ht="12.75">
      <c r="A183" s="164"/>
      <c r="B183" s="168"/>
      <c r="C183" s="168"/>
      <c r="D183" s="168"/>
      <c r="E183" s="168"/>
      <c r="F183" s="168"/>
      <c r="G183" s="194"/>
      <c r="H183" s="194"/>
      <c r="L183" s="164"/>
    </row>
    <row r="184" spans="1:12" s="167" customFormat="1" ht="12.75">
      <c r="A184" s="164"/>
      <c r="B184" s="168"/>
      <c r="C184" s="168"/>
      <c r="D184" s="168"/>
      <c r="E184" s="168"/>
      <c r="F184" s="168"/>
      <c r="G184" s="194"/>
      <c r="H184" s="194"/>
      <c r="L184" s="164"/>
    </row>
    <row r="185" spans="1:12" s="167" customFormat="1" ht="12.75">
      <c r="A185" s="164"/>
      <c r="B185" s="168"/>
      <c r="C185" s="168"/>
      <c r="D185" s="168"/>
      <c r="E185" s="168"/>
      <c r="F185" s="168"/>
      <c r="G185" s="194"/>
      <c r="H185" s="194"/>
      <c r="L185" s="164"/>
    </row>
    <row r="186" spans="1:12" s="167" customFormat="1" ht="12.75">
      <c r="A186" s="164"/>
      <c r="B186" s="168"/>
      <c r="C186" s="168"/>
      <c r="D186" s="168"/>
      <c r="E186" s="168"/>
      <c r="F186" s="168"/>
      <c r="G186" s="194"/>
      <c r="H186" s="194"/>
      <c r="L186" s="164"/>
    </row>
    <row r="187" spans="1:12" s="167" customFormat="1" ht="12.75">
      <c r="A187" s="164"/>
      <c r="B187" s="168"/>
      <c r="C187" s="168"/>
      <c r="D187" s="168"/>
      <c r="E187" s="168"/>
      <c r="F187" s="168"/>
      <c r="G187" s="194"/>
      <c r="H187" s="194"/>
      <c r="L187" s="164"/>
    </row>
    <row r="188" spans="1:12" s="167" customFormat="1" ht="12.75">
      <c r="A188" s="164"/>
      <c r="B188" s="168"/>
      <c r="C188" s="168"/>
      <c r="D188" s="168"/>
      <c r="E188" s="168"/>
      <c r="F188" s="168"/>
      <c r="G188" s="194"/>
      <c r="H188" s="194"/>
      <c r="L188" s="164"/>
    </row>
    <row r="189" spans="1:12" s="167" customFormat="1" ht="12.75">
      <c r="A189" s="164"/>
      <c r="B189" s="168"/>
      <c r="C189" s="168"/>
      <c r="D189" s="168"/>
      <c r="E189" s="168"/>
      <c r="F189" s="168"/>
      <c r="G189" s="194"/>
      <c r="H189" s="194"/>
      <c r="L189" s="164"/>
    </row>
    <row r="190" spans="1:12" s="167" customFormat="1" ht="12.75">
      <c r="A190" s="164"/>
      <c r="B190" s="168"/>
      <c r="C190" s="168"/>
      <c r="D190" s="168"/>
      <c r="E190" s="168"/>
      <c r="F190" s="168"/>
      <c r="G190" s="194"/>
      <c r="H190" s="194"/>
      <c r="L190" s="164"/>
    </row>
    <row r="191" spans="1:12" s="167" customFormat="1" ht="12.75">
      <c r="A191" s="164"/>
      <c r="B191" s="168"/>
      <c r="C191" s="168"/>
      <c r="D191" s="168"/>
      <c r="E191" s="168"/>
      <c r="F191" s="168"/>
      <c r="G191" s="194"/>
      <c r="H191" s="194"/>
      <c r="L191" s="164"/>
    </row>
    <row r="192" spans="1:12" s="167" customFormat="1" ht="12.75">
      <c r="A192" s="164"/>
      <c r="B192" s="168"/>
      <c r="C192" s="168"/>
      <c r="D192" s="168"/>
      <c r="E192" s="168"/>
      <c r="F192" s="168"/>
      <c r="G192" s="194"/>
      <c r="H192" s="194"/>
      <c r="L192" s="164"/>
    </row>
    <row r="193" spans="1:12" s="167" customFormat="1" ht="12.75">
      <c r="A193" s="164"/>
      <c r="B193" s="168"/>
      <c r="C193" s="168"/>
      <c r="D193" s="168"/>
      <c r="E193" s="168"/>
      <c r="F193" s="168"/>
      <c r="G193" s="194"/>
      <c r="H193" s="194"/>
      <c r="L193" s="164"/>
    </row>
    <row r="194" spans="1:12" s="167" customFormat="1" ht="12.75">
      <c r="A194" s="164"/>
      <c r="B194" s="168"/>
      <c r="C194" s="168"/>
      <c r="D194" s="168"/>
      <c r="E194" s="168"/>
      <c r="F194" s="168"/>
      <c r="G194" s="194"/>
      <c r="H194" s="194"/>
      <c r="L194" s="164"/>
    </row>
    <row r="195" spans="1:12" s="167" customFormat="1" ht="12.75">
      <c r="A195" s="164"/>
      <c r="B195" s="168"/>
      <c r="C195" s="168"/>
      <c r="D195" s="168"/>
      <c r="E195" s="168"/>
      <c r="F195" s="168"/>
      <c r="G195" s="194"/>
      <c r="H195" s="194"/>
      <c r="L195" s="164"/>
    </row>
    <row r="196" spans="1:12" s="167" customFormat="1" ht="12.75">
      <c r="A196" s="164"/>
      <c r="B196" s="168"/>
      <c r="C196" s="168"/>
      <c r="D196" s="168"/>
      <c r="E196" s="168"/>
      <c r="F196" s="168"/>
      <c r="G196" s="194"/>
      <c r="H196" s="194"/>
      <c r="L196" s="164"/>
    </row>
    <row r="197" spans="1:12" s="167" customFormat="1" ht="12.75">
      <c r="A197" s="164"/>
      <c r="B197" s="168"/>
      <c r="C197" s="168"/>
      <c r="D197" s="168"/>
      <c r="E197" s="168"/>
      <c r="F197" s="168"/>
      <c r="G197" s="194"/>
      <c r="H197" s="194"/>
      <c r="L197" s="164"/>
    </row>
    <row r="198" spans="1:12" s="167" customFormat="1" ht="12.75">
      <c r="A198" s="164"/>
      <c r="B198" s="168"/>
      <c r="C198" s="168"/>
      <c r="D198" s="168"/>
      <c r="E198" s="168"/>
      <c r="F198" s="168"/>
      <c r="G198" s="194"/>
      <c r="H198" s="194"/>
      <c r="L198" s="164"/>
    </row>
    <row r="199" spans="1:12" s="167" customFormat="1" ht="12.75">
      <c r="A199" s="164"/>
      <c r="B199" s="168"/>
      <c r="C199" s="168"/>
      <c r="D199" s="168"/>
      <c r="E199" s="168"/>
      <c r="F199" s="168"/>
      <c r="G199" s="194"/>
      <c r="H199" s="194"/>
      <c r="L199" s="164"/>
    </row>
    <row r="200" spans="1:12" s="167" customFormat="1" ht="12.75">
      <c r="A200" s="164"/>
      <c r="B200" s="168"/>
      <c r="C200" s="168"/>
      <c r="D200" s="168"/>
      <c r="E200" s="168"/>
      <c r="F200" s="168"/>
      <c r="G200" s="194"/>
      <c r="H200" s="194"/>
      <c r="L200" s="164"/>
    </row>
    <row r="201" spans="1:12" s="167" customFormat="1" ht="12.75">
      <c r="A201" s="164"/>
      <c r="B201" s="168"/>
      <c r="C201" s="168"/>
      <c r="D201" s="168"/>
      <c r="E201" s="168"/>
      <c r="F201" s="168"/>
      <c r="G201" s="194"/>
      <c r="H201" s="194"/>
      <c r="L201" s="164"/>
    </row>
    <row r="202" spans="1:12" s="167" customFormat="1" ht="12.75">
      <c r="A202" s="164"/>
      <c r="B202" s="168"/>
      <c r="C202" s="168"/>
      <c r="D202" s="168"/>
      <c r="E202" s="168"/>
      <c r="F202" s="168"/>
      <c r="G202" s="194"/>
      <c r="H202" s="194"/>
      <c r="L202" s="164"/>
    </row>
    <row r="203" spans="1:12" s="167" customFormat="1" ht="12.75">
      <c r="A203" s="164"/>
      <c r="B203" s="168"/>
      <c r="C203" s="168"/>
      <c r="D203" s="168"/>
      <c r="E203" s="168"/>
      <c r="F203" s="168"/>
      <c r="G203" s="194"/>
      <c r="H203" s="194"/>
      <c r="L203" s="164"/>
    </row>
    <row r="204" spans="1:12" s="167" customFormat="1" ht="12.75">
      <c r="A204" s="164"/>
      <c r="B204" s="168"/>
      <c r="C204" s="168"/>
      <c r="D204" s="168"/>
      <c r="E204" s="168"/>
      <c r="F204" s="168"/>
      <c r="G204" s="194"/>
      <c r="H204" s="194"/>
      <c r="L204" s="164"/>
    </row>
    <row r="205" spans="1:12" s="167" customFormat="1" ht="12.75">
      <c r="A205" s="164"/>
      <c r="B205" s="168"/>
      <c r="C205" s="168"/>
      <c r="D205" s="168"/>
      <c r="E205" s="168"/>
      <c r="F205" s="168"/>
      <c r="G205" s="194"/>
      <c r="H205" s="194"/>
      <c r="L205" s="164"/>
    </row>
    <row r="206" spans="1:12" s="167" customFormat="1" ht="12.75">
      <c r="A206" s="164"/>
      <c r="B206" s="168"/>
      <c r="C206" s="168"/>
      <c r="D206" s="168"/>
      <c r="E206" s="168"/>
      <c r="F206" s="168"/>
      <c r="G206" s="194"/>
      <c r="H206" s="194"/>
      <c r="L206" s="164"/>
    </row>
    <row r="207" spans="1:12" s="167" customFormat="1" ht="12.75">
      <c r="A207" s="164"/>
      <c r="B207" s="168"/>
      <c r="C207" s="168"/>
      <c r="D207" s="168"/>
      <c r="E207" s="168"/>
      <c r="F207" s="168"/>
      <c r="G207" s="194"/>
      <c r="H207" s="194"/>
      <c r="L207" s="164"/>
    </row>
    <row r="208" spans="1:12" s="167" customFormat="1" ht="12.75">
      <c r="A208" s="164"/>
      <c r="B208" s="168"/>
      <c r="C208" s="168"/>
      <c r="D208" s="168"/>
      <c r="E208" s="168"/>
      <c r="F208" s="168"/>
      <c r="G208" s="194"/>
      <c r="H208" s="194"/>
      <c r="L208" s="164"/>
    </row>
    <row r="209" spans="1:12" s="167" customFormat="1" ht="12.75">
      <c r="A209" s="164"/>
      <c r="B209" s="168"/>
      <c r="C209" s="168"/>
      <c r="D209" s="168"/>
      <c r="E209" s="168"/>
      <c r="F209" s="168"/>
      <c r="G209" s="194"/>
      <c r="H209" s="194"/>
      <c r="L209" s="164"/>
    </row>
    <row r="210" spans="1:12" s="167" customFormat="1" ht="12.75">
      <c r="A210" s="164"/>
      <c r="B210" s="168"/>
      <c r="C210" s="168"/>
      <c r="D210" s="168"/>
      <c r="E210" s="168"/>
      <c r="F210" s="168"/>
      <c r="G210" s="194"/>
      <c r="H210" s="194"/>
      <c r="L210" s="164"/>
    </row>
    <row r="211" spans="1:12" s="167" customFormat="1" ht="12.75">
      <c r="A211" s="164"/>
      <c r="B211" s="168"/>
      <c r="C211" s="168"/>
      <c r="D211" s="168"/>
      <c r="E211" s="168"/>
      <c r="F211" s="168"/>
      <c r="G211" s="194"/>
      <c r="H211" s="194"/>
      <c r="L211" s="164"/>
    </row>
    <row r="212" spans="1:12" s="167" customFormat="1" ht="12.75">
      <c r="A212" s="164"/>
      <c r="B212" s="168"/>
      <c r="C212" s="168"/>
      <c r="D212" s="168"/>
      <c r="E212" s="168"/>
      <c r="F212" s="168"/>
      <c r="G212" s="194"/>
      <c r="H212" s="194"/>
      <c r="L212" s="164"/>
    </row>
    <row r="213" spans="1:12" s="167" customFormat="1" ht="12.75">
      <c r="A213" s="164"/>
      <c r="B213" s="168"/>
      <c r="C213" s="168"/>
      <c r="D213" s="168"/>
      <c r="E213" s="168"/>
      <c r="F213" s="168"/>
      <c r="G213" s="194"/>
      <c r="H213" s="194"/>
      <c r="L213" s="164"/>
    </row>
    <row r="214" spans="1:12" s="167" customFormat="1" ht="12.75">
      <c r="A214" s="164"/>
      <c r="B214" s="168"/>
      <c r="C214" s="168"/>
      <c r="D214" s="168"/>
      <c r="E214" s="168"/>
      <c r="F214" s="168"/>
      <c r="G214" s="194"/>
      <c r="H214" s="194"/>
      <c r="L214" s="164"/>
    </row>
    <row r="215" spans="1:12" s="167" customFormat="1" ht="12.75">
      <c r="A215" s="164"/>
      <c r="B215" s="168"/>
      <c r="C215" s="168"/>
      <c r="D215" s="168"/>
      <c r="E215" s="168"/>
      <c r="F215" s="168"/>
      <c r="G215" s="194"/>
      <c r="H215" s="194"/>
      <c r="L215" s="164"/>
    </row>
    <row r="216" spans="1:12" s="167" customFormat="1" ht="12.75">
      <c r="A216" s="164"/>
      <c r="B216" s="168"/>
      <c r="C216" s="168"/>
      <c r="D216" s="168"/>
      <c r="E216" s="168"/>
      <c r="F216" s="168"/>
      <c r="G216" s="194"/>
      <c r="H216" s="194"/>
      <c r="L216" s="164"/>
    </row>
    <row r="217" spans="1:12" s="167" customFormat="1" ht="12.75">
      <c r="A217" s="164"/>
      <c r="B217" s="168"/>
      <c r="C217" s="168"/>
      <c r="D217" s="168"/>
      <c r="E217" s="168"/>
      <c r="F217" s="168"/>
      <c r="G217" s="194"/>
      <c r="H217" s="194"/>
      <c r="L217" s="164"/>
    </row>
    <row r="218" spans="1:12" s="167" customFormat="1" ht="12.75">
      <c r="A218" s="164"/>
      <c r="B218" s="164"/>
      <c r="C218" s="164"/>
      <c r="D218" s="164"/>
      <c r="E218" s="164"/>
      <c r="F218" s="164"/>
      <c r="G218" s="261"/>
      <c r="H218" s="261"/>
      <c r="L218" s="164"/>
    </row>
    <row r="219" spans="1:12" s="167" customFormat="1" ht="12.75">
      <c r="A219" s="164"/>
      <c r="B219" s="164"/>
      <c r="C219" s="164"/>
      <c r="D219" s="164"/>
      <c r="E219" s="164"/>
      <c r="F219" s="164"/>
      <c r="G219" s="261"/>
      <c r="H219" s="261"/>
      <c r="L219" s="164"/>
    </row>
    <row r="220" spans="1:12" s="167" customFormat="1" ht="12.75">
      <c r="A220" s="164"/>
      <c r="B220" s="164"/>
      <c r="C220" s="164"/>
      <c r="D220" s="164"/>
      <c r="E220" s="164"/>
      <c r="F220" s="164"/>
      <c r="G220" s="261"/>
      <c r="H220" s="261"/>
      <c r="L220" s="164"/>
    </row>
    <row r="221" spans="1:12" s="167" customFormat="1" ht="12.75">
      <c r="A221" s="164"/>
      <c r="B221" s="164"/>
      <c r="C221" s="164"/>
      <c r="D221" s="164"/>
      <c r="E221" s="164"/>
      <c r="F221" s="164"/>
      <c r="G221" s="261"/>
      <c r="H221" s="261"/>
      <c r="L221" s="164"/>
    </row>
    <row r="222" spans="1:12" s="167" customFormat="1" ht="12.75">
      <c r="A222" s="164"/>
      <c r="B222" s="164"/>
      <c r="C222" s="164"/>
      <c r="D222" s="164"/>
      <c r="E222" s="164"/>
      <c r="F222" s="164"/>
      <c r="G222" s="261"/>
      <c r="H222" s="261"/>
      <c r="L222" s="164"/>
    </row>
    <row r="223" spans="1:12" s="167" customFormat="1" ht="12.75">
      <c r="A223" s="164"/>
      <c r="B223" s="164"/>
      <c r="C223" s="164"/>
      <c r="D223" s="164"/>
      <c r="E223" s="164"/>
      <c r="F223" s="164"/>
      <c r="G223" s="261"/>
      <c r="H223" s="261"/>
      <c r="L223" s="164"/>
    </row>
    <row r="224" spans="1:12" s="167" customFormat="1" ht="12.75">
      <c r="A224" s="164"/>
      <c r="B224" s="164"/>
      <c r="C224" s="164"/>
      <c r="D224" s="164"/>
      <c r="E224" s="164"/>
      <c r="F224" s="164"/>
      <c r="G224" s="261"/>
      <c r="H224" s="261"/>
      <c r="L224" s="164"/>
    </row>
    <row r="225" spans="1:12" s="167" customFormat="1" ht="12.75">
      <c r="A225" s="164"/>
      <c r="B225" s="164"/>
      <c r="C225" s="164"/>
      <c r="D225" s="164"/>
      <c r="E225" s="164"/>
      <c r="F225" s="164"/>
      <c r="G225" s="261"/>
      <c r="H225" s="261"/>
      <c r="L225" s="164"/>
    </row>
    <row r="226" spans="1:12" s="167" customFormat="1" ht="12.75">
      <c r="A226" s="164"/>
      <c r="B226" s="164"/>
      <c r="C226" s="164"/>
      <c r="D226" s="164"/>
      <c r="E226" s="164"/>
      <c r="F226" s="164"/>
      <c r="G226" s="261"/>
      <c r="H226" s="261"/>
      <c r="L226" s="164"/>
    </row>
    <row r="227" spans="1:12" s="167" customFormat="1" ht="12.75">
      <c r="A227" s="164"/>
      <c r="B227" s="164"/>
      <c r="C227" s="164"/>
      <c r="D227" s="164"/>
      <c r="E227" s="164"/>
      <c r="F227" s="164"/>
      <c r="G227" s="261"/>
      <c r="H227" s="261"/>
      <c r="L227" s="164"/>
    </row>
    <row r="228" spans="1:12" s="167" customFormat="1" ht="12.75">
      <c r="A228" s="164"/>
      <c r="B228" s="164"/>
      <c r="C228" s="164"/>
      <c r="D228" s="164"/>
      <c r="E228" s="164"/>
      <c r="F228" s="164"/>
      <c r="G228" s="261"/>
      <c r="H228" s="261"/>
      <c r="L228" s="164"/>
    </row>
    <row r="229" spans="1:12" s="167" customFormat="1" ht="12.75">
      <c r="A229" s="164"/>
      <c r="B229" s="164"/>
      <c r="C229" s="164"/>
      <c r="D229" s="164"/>
      <c r="E229" s="164"/>
      <c r="F229" s="164"/>
      <c r="G229" s="261"/>
      <c r="H229" s="261"/>
      <c r="L229" s="164"/>
    </row>
    <row r="230" spans="1:12" s="167" customFormat="1" ht="12.75">
      <c r="A230" s="164"/>
      <c r="B230" s="164"/>
      <c r="C230" s="164"/>
      <c r="D230" s="164"/>
      <c r="E230" s="164"/>
      <c r="F230" s="164"/>
      <c r="G230" s="261"/>
      <c r="H230" s="261"/>
      <c r="L230" s="164"/>
    </row>
    <row r="231" spans="1:12" s="167" customFormat="1" ht="12.75">
      <c r="A231" s="164"/>
      <c r="B231" s="164"/>
      <c r="C231" s="164"/>
      <c r="D231" s="164"/>
      <c r="E231" s="164"/>
      <c r="F231" s="164"/>
      <c r="G231" s="261"/>
      <c r="H231" s="261"/>
      <c r="L231" s="164"/>
    </row>
    <row r="232" spans="1:12" s="167" customFormat="1" ht="12.75">
      <c r="A232" s="164"/>
      <c r="B232" s="164"/>
      <c r="C232" s="164"/>
      <c r="D232" s="164"/>
      <c r="E232" s="164"/>
      <c r="F232" s="164"/>
      <c r="G232" s="261"/>
      <c r="H232" s="261"/>
      <c r="L232" s="164"/>
    </row>
    <row r="233" spans="1:12" s="167" customFormat="1" ht="12.75">
      <c r="A233" s="164"/>
      <c r="B233" s="164"/>
      <c r="C233" s="164"/>
      <c r="D233" s="164"/>
      <c r="E233" s="164"/>
      <c r="F233" s="164"/>
      <c r="G233" s="261"/>
      <c r="H233" s="261"/>
      <c r="L233" s="164"/>
    </row>
    <row r="234" spans="1:12" s="167" customFormat="1" ht="12.75">
      <c r="A234" s="164"/>
      <c r="B234" s="164"/>
      <c r="C234" s="164"/>
      <c r="D234" s="164"/>
      <c r="E234" s="164"/>
      <c r="F234" s="164"/>
      <c r="G234" s="261"/>
      <c r="H234" s="261"/>
      <c r="L234" s="164"/>
    </row>
    <row r="235" spans="1:12" s="167" customFormat="1" ht="12.75">
      <c r="A235" s="164"/>
      <c r="B235" s="164"/>
      <c r="C235" s="164"/>
      <c r="D235" s="164"/>
      <c r="E235" s="164"/>
      <c r="F235" s="164"/>
      <c r="G235" s="261"/>
      <c r="H235" s="261"/>
      <c r="L235" s="164"/>
    </row>
    <row r="236" spans="1:12" s="167" customFormat="1" ht="12.75">
      <c r="A236" s="164"/>
      <c r="B236" s="164"/>
      <c r="C236" s="164"/>
      <c r="D236" s="164"/>
      <c r="E236" s="164"/>
      <c r="F236" s="164"/>
      <c r="G236" s="261"/>
      <c r="H236" s="261"/>
      <c r="L236" s="164"/>
    </row>
    <row r="237" spans="1:12" s="167" customFormat="1" ht="12.75">
      <c r="A237" s="164"/>
      <c r="B237" s="164"/>
      <c r="C237" s="164"/>
      <c r="D237" s="164"/>
      <c r="E237" s="164"/>
      <c r="F237" s="164"/>
      <c r="G237" s="261"/>
      <c r="H237" s="261"/>
      <c r="L237" s="164"/>
    </row>
    <row r="238" spans="1:12" s="167" customFormat="1" ht="12.75">
      <c r="A238" s="164"/>
      <c r="B238" s="164"/>
      <c r="C238" s="164"/>
      <c r="D238" s="164"/>
      <c r="E238" s="164"/>
      <c r="F238" s="164"/>
      <c r="G238" s="261"/>
      <c r="H238" s="261"/>
      <c r="L238" s="164"/>
    </row>
    <row r="239" spans="1:12" s="167" customFormat="1" ht="12.75">
      <c r="A239" s="164"/>
      <c r="B239" s="164"/>
      <c r="C239" s="164"/>
      <c r="D239" s="164"/>
      <c r="E239" s="164"/>
      <c r="F239" s="164"/>
      <c r="G239" s="261"/>
      <c r="H239" s="261"/>
      <c r="L239" s="164"/>
    </row>
    <row r="240" spans="1:12" s="167" customFormat="1" ht="12.75">
      <c r="A240" s="164"/>
      <c r="B240" s="164"/>
      <c r="C240" s="164"/>
      <c r="D240" s="164"/>
      <c r="E240" s="164"/>
      <c r="F240" s="164"/>
      <c r="G240" s="261"/>
      <c r="H240" s="261"/>
      <c r="L240" s="164"/>
    </row>
    <row r="241" spans="1:12" s="167" customFormat="1" ht="12.75">
      <c r="A241" s="164"/>
      <c r="B241" s="164"/>
      <c r="C241" s="164"/>
      <c r="D241" s="164"/>
      <c r="E241" s="164"/>
      <c r="F241" s="164"/>
      <c r="G241" s="261"/>
      <c r="H241" s="261"/>
      <c r="L241" s="164"/>
    </row>
    <row r="242" spans="1:12" s="167" customFormat="1" ht="12.75">
      <c r="A242" s="164"/>
      <c r="B242" s="164"/>
      <c r="C242" s="164"/>
      <c r="D242" s="164"/>
      <c r="E242" s="164"/>
      <c r="F242" s="164"/>
      <c r="G242" s="261"/>
      <c r="H242" s="261"/>
      <c r="L242" s="164"/>
    </row>
    <row r="243" spans="1:12" s="167" customFormat="1" ht="12.75">
      <c r="A243" s="164"/>
      <c r="B243" s="164"/>
      <c r="C243" s="164"/>
      <c r="D243" s="164"/>
      <c r="E243" s="164"/>
      <c r="F243" s="164"/>
      <c r="G243" s="261"/>
      <c r="H243" s="261"/>
      <c r="L243" s="164"/>
    </row>
    <row r="244" spans="1:12" s="167" customFormat="1" ht="12.75">
      <c r="A244" s="164"/>
      <c r="B244" s="164"/>
      <c r="C244" s="164"/>
      <c r="D244" s="164"/>
      <c r="E244" s="164"/>
      <c r="F244" s="164"/>
      <c r="G244" s="261"/>
      <c r="H244" s="261"/>
      <c r="L244" s="164"/>
    </row>
    <row r="245" spans="1:12" s="167" customFormat="1" ht="12.75">
      <c r="A245" s="164"/>
      <c r="B245" s="164"/>
      <c r="C245" s="164"/>
      <c r="D245" s="164"/>
      <c r="E245" s="164"/>
      <c r="F245" s="164"/>
      <c r="G245" s="261"/>
      <c r="H245" s="261"/>
      <c r="L245" s="164"/>
    </row>
    <row r="246" spans="1:12" s="167" customFormat="1" ht="12.75">
      <c r="A246" s="164"/>
      <c r="B246" s="164"/>
      <c r="C246" s="164"/>
      <c r="D246" s="164"/>
      <c r="E246" s="164"/>
      <c r="F246" s="164"/>
      <c r="G246" s="261"/>
      <c r="H246" s="261"/>
      <c r="L246" s="164"/>
    </row>
    <row r="247" spans="1:12" s="167" customFormat="1" ht="12.75">
      <c r="A247" s="164"/>
      <c r="B247" s="164"/>
      <c r="C247" s="164"/>
      <c r="D247" s="164"/>
      <c r="E247" s="164"/>
      <c r="F247" s="164"/>
      <c r="G247" s="261"/>
      <c r="H247" s="261"/>
      <c r="L247" s="164"/>
    </row>
    <row r="248" spans="1:12" s="167" customFormat="1" ht="12.75">
      <c r="A248" s="164"/>
      <c r="B248" s="164"/>
      <c r="C248" s="164"/>
      <c r="D248" s="164"/>
      <c r="E248" s="164"/>
      <c r="F248" s="164"/>
      <c r="G248" s="261"/>
      <c r="H248" s="261"/>
      <c r="L248" s="164"/>
    </row>
    <row r="249" spans="1:12" s="167" customFormat="1" ht="12.75">
      <c r="A249" s="164"/>
      <c r="B249" s="164"/>
      <c r="C249" s="164"/>
      <c r="D249" s="164"/>
      <c r="E249" s="164"/>
      <c r="F249" s="164"/>
      <c r="G249" s="261"/>
      <c r="H249" s="261"/>
      <c r="L249" s="164"/>
    </row>
    <row r="250" spans="1:12" s="167" customFormat="1" ht="12.75">
      <c r="A250" s="164"/>
      <c r="B250" s="164"/>
      <c r="C250" s="164"/>
      <c r="D250" s="164"/>
      <c r="E250" s="164"/>
      <c r="F250" s="164"/>
      <c r="G250" s="261"/>
      <c r="H250" s="261"/>
      <c r="L250" s="164"/>
    </row>
    <row r="251" spans="1:12" s="167" customFormat="1" ht="12.75">
      <c r="A251" s="164"/>
      <c r="B251" s="164"/>
      <c r="C251" s="164"/>
      <c r="D251" s="164"/>
      <c r="E251" s="164"/>
      <c r="F251" s="164"/>
      <c r="G251" s="261"/>
      <c r="H251" s="261"/>
      <c r="L251" s="164"/>
    </row>
    <row r="252" spans="1:12" s="167" customFormat="1" ht="12.75">
      <c r="A252" s="164"/>
      <c r="B252" s="164"/>
      <c r="C252" s="164"/>
      <c r="D252" s="164"/>
      <c r="E252" s="164"/>
      <c r="F252" s="164"/>
      <c r="G252" s="261"/>
      <c r="H252" s="261"/>
      <c r="L252" s="164"/>
    </row>
    <row r="253" spans="1:12" s="167" customFormat="1" ht="12.75">
      <c r="A253" s="164"/>
      <c r="B253" s="164"/>
      <c r="C253" s="164"/>
      <c r="D253" s="164"/>
      <c r="E253" s="164"/>
      <c r="F253" s="164"/>
      <c r="G253" s="261"/>
      <c r="H253" s="261"/>
      <c r="L253" s="164"/>
    </row>
  </sheetData>
  <sheetProtection/>
  <mergeCells count="1">
    <mergeCell ref="B34:C34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34"/>
  <sheetViews>
    <sheetView zoomScale="80" zoomScaleNormal="80" zoomScalePageLayoutView="0" workbookViewId="0" topLeftCell="A132">
      <selection activeCell="G145" sqref="G145"/>
    </sheetView>
  </sheetViews>
  <sheetFormatPr defaultColWidth="9.140625" defaultRowHeight="12.75"/>
  <cols>
    <col min="1" max="1" width="8.28125" style="0" customWidth="1"/>
    <col min="2" max="2" width="38.421875" style="0" customWidth="1"/>
    <col min="3" max="3" width="5.28125" style="0" customWidth="1"/>
    <col min="4" max="4" width="6.28125" style="0" customWidth="1"/>
    <col min="5" max="5" width="12.00390625" style="0" customWidth="1"/>
    <col min="6" max="6" width="5.8515625" style="0" customWidth="1"/>
    <col min="7" max="7" width="13.140625" style="0" customWidth="1"/>
    <col min="8" max="8" width="9.00390625" style="0" customWidth="1"/>
    <col min="9" max="9" width="9.8515625" style="0" customWidth="1"/>
    <col min="10" max="10" width="8.421875" style="6" customWidth="1"/>
    <col min="11" max="11" width="11.140625" style="6" customWidth="1"/>
    <col min="12" max="12" width="16.57421875" style="6" customWidth="1"/>
    <col min="13" max="13" width="11.28125" style="0" customWidth="1"/>
    <col min="14" max="14" width="30.7109375" style="4" customWidth="1"/>
    <col min="15" max="15" width="13.28125" style="4" customWidth="1"/>
    <col min="16" max="16" width="15.8515625" style="4" customWidth="1"/>
    <col min="17" max="17" width="14.8515625" style="4" customWidth="1"/>
  </cols>
  <sheetData>
    <row r="1" spans="1:20" ht="12.75">
      <c r="A1" s="89"/>
      <c r="B1" s="89"/>
      <c r="C1" s="89"/>
      <c r="D1" s="89"/>
      <c r="E1" s="89"/>
      <c r="F1" s="267"/>
      <c r="G1" s="267"/>
      <c r="H1" s="267"/>
      <c r="I1" s="89" t="s">
        <v>65</v>
      </c>
      <c r="J1" s="267"/>
      <c r="K1" s="268"/>
      <c r="O1" s="9"/>
      <c r="P1" s="133"/>
      <c r="R1" s="3"/>
      <c r="S1" s="3"/>
      <c r="T1" s="17"/>
    </row>
    <row r="2" spans="1:20" ht="12.75">
      <c r="A2" s="89"/>
      <c r="B2" s="89"/>
      <c r="C2" s="89"/>
      <c r="D2" s="89"/>
      <c r="E2" s="89"/>
      <c r="F2" s="267"/>
      <c r="G2" s="267"/>
      <c r="H2" s="267"/>
      <c r="I2" s="89" t="s">
        <v>61</v>
      </c>
      <c r="J2" s="267"/>
      <c r="K2" s="267"/>
      <c r="O2" s="9"/>
      <c r="P2" s="9"/>
      <c r="R2" s="6"/>
      <c r="S2" s="3"/>
      <c r="T2" s="3"/>
    </row>
    <row r="3" spans="1:12" ht="12.75">
      <c r="A3" s="89"/>
      <c r="B3" s="89"/>
      <c r="C3" s="89"/>
      <c r="D3" s="89"/>
      <c r="E3" s="89"/>
      <c r="F3" s="267"/>
      <c r="G3" s="267"/>
      <c r="H3" s="267"/>
      <c r="I3" s="269" t="s">
        <v>66</v>
      </c>
      <c r="J3" s="267"/>
      <c r="K3" s="267"/>
      <c r="L3" s="22"/>
    </row>
    <row r="4" spans="1:21" ht="12.75">
      <c r="A4" s="89"/>
      <c r="B4" s="89"/>
      <c r="C4" s="89"/>
      <c r="D4" s="89"/>
      <c r="E4" s="89"/>
      <c r="F4" s="267"/>
      <c r="G4" s="267"/>
      <c r="H4" s="267"/>
      <c r="I4" s="89" t="s">
        <v>402</v>
      </c>
      <c r="J4" s="267"/>
      <c r="K4" s="89"/>
      <c r="L4" s="100"/>
      <c r="M4" s="59"/>
      <c r="O4" s="59"/>
      <c r="P4" s="59"/>
      <c r="Q4" s="59"/>
      <c r="R4" s="59"/>
      <c r="S4" s="59"/>
      <c r="T4" s="59"/>
      <c r="U4" s="59"/>
    </row>
    <row r="5" spans="1:21" ht="12.75">
      <c r="A5" s="89"/>
      <c r="B5" s="270"/>
      <c r="C5" s="270"/>
      <c r="D5" s="89"/>
      <c r="E5" s="89"/>
      <c r="F5" s="89"/>
      <c r="G5" s="89"/>
      <c r="H5" s="89"/>
      <c r="I5" s="89"/>
      <c r="J5" s="267"/>
      <c r="K5" s="89"/>
      <c r="L5" s="100"/>
      <c r="M5" s="59"/>
      <c r="O5" s="59"/>
      <c r="P5" s="59"/>
      <c r="Q5" s="59"/>
      <c r="R5" s="59"/>
      <c r="S5" s="59"/>
      <c r="T5" s="59"/>
      <c r="U5" s="59"/>
    </row>
    <row r="6" spans="1:21" ht="18.75" customHeight="1">
      <c r="A6" s="89"/>
      <c r="B6" s="511" t="s">
        <v>7</v>
      </c>
      <c r="C6" s="511"/>
      <c r="D6" s="511"/>
      <c r="E6" s="511"/>
      <c r="F6" s="511"/>
      <c r="G6" s="511"/>
      <c r="H6" s="511"/>
      <c r="I6" s="119"/>
      <c r="J6" s="267"/>
      <c r="K6" s="89"/>
      <c r="L6" s="100"/>
      <c r="M6" s="59"/>
      <c r="O6" s="89"/>
      <c r="P6" s="101"/>
      <c r="Q6" s="59"/>
      <c r="R6" s="89"/>
      <c r="S6" s="89"/>
      <c r="T6" s="101"/>
      <c r="U6" s="59"/>
    </row>
    <row r="7" spans="1:21" ht="18.75" customHeight="1">
      <c r="A7" s="89"/>
      <c r="B7" s="511" t="s">
        <v>120</v>
      </c>
      <c r="C7" s="511"/>
      <c r="D7" s="511"/>
      <c r="E7" s="511"/>
      <c r="F7" s="511"/>
      <c r="G7" s="511"/>
      <c r="H7" s="511"/>
      <c r="I7" s="271"/>
      <c r="J7" s="272"/>
      <c r="K7" s="119"/>
      <c r="L7" s="102"/>
      <c r="M7" s="59"/>
      <c r="O7" s="89"/>
      <c r="P7" s="101"/>
      <c r="Q7" s="59"/>
      <c r="R7" s="89"/>
      <c r="S7" s="89"/>
      <c r="T7" s="101"/>
      <c r="U7" s="59"/>
    </row>
    <row r="8" spans="1:21" ht="18.75" customHeight="1">
      <c r="A8" s="89"/>
      <c r="B8" s="512" t="s">
        <v>5</v>
      </c>
      <c r="C8" s="512"/>
      <c r="D8" s="512"/>
      <c r="E8" s="512"/>
      <c r="F8" s="512"/>
      <c r="G8" s="512"/>
      <c r="H8" s="512"/>
      <c r="I8" s="271"/>
      <c r="J8" s="272"/>
      <c r="K8" s="119"/>
      <c r="L8" s="102"/>
      <c r="M8" s="59"/>
      <c r="O8" s="89"/>
      <c r="P8" s="101"/>
      <c r="Q8" s="59"/>
      <c r="R8" s="89"/>
      <c r="S8" s="89"/>
      <c r="T8" s="101"/>
      <c r="U8" s="59"/>
    </row>
    <row r="9" spans="1:21" ht="16.5" customHeight="1">
      <c r="A9" s="89"/>
      <c r="B9" s="511" t="s">
        <v>403</v>
      </c>
      <c r="C9" s="511"/>
      <c r="D9" s="511"/>
      <c r="E9" s="511"/>
      <c r="F9" s="511"/>
      <c r="G9" s="511"/>
      <c r="H9" s="511"/>
      <c r="I9" s="89"/>
      <c r="J9" s="267"/>
      <c r="K9" s="89"/>
      <c r="L9" s="100"/>
      <c r="M9" s="59"/>
      <c r="O9" s="89"/>
      <c r="P9" s="89"/>
      <c r="Q9" s="59"/>
      <c r="R9" s="89"/>
      <c r="S9" s="89"/>
      <c r="T9" s="89"/>
      <c r="U9" s="59"/>
    </row>
    <row r="10" spans="1:21" ht="1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100"/>
      <c r="M10" s="59"/>
      <c r="O10" s="59"/>
      <c r="P10" s="59"/>
      <c r="Q10" s="59"/>
      <c r="R10" s="59"/>
      <c r="S10" s="59"/>
      <c r="T10" s="59"/>
      <c r="U10" s="59"/>
    </row>
    <row r="11" spans="1:21" ht="15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100"/>
      <c r="M11" s="59"/>
      <c r="O11" s="59"/>
      <c r="P11" s="59"/>
      <c r="Q11" s="59"/>
      <c r="R11" s="59"/>
      <c r="S11" s="59"/>
      <c r="T11" s="59"/>
      <c r="U11" s="59"/>
    </row>
    <row r="12" spans="1:21" ht="78" customHeight="1">
      <c r="A12" s="515" t="s">
        <v>16</v>
      </c>
      <c r="B12" s="513" t="s">
        <v>23</v>
      </c>
      <c r="C12" s="513" t="s">
        <v>49</v>
      </c>
      <c r="D12" s="513" t="s">
        <v>30</v>
      </c>
      <c r="E12" s="513" t="s">
        <v>29</v>
      </c>
      <c r="F12" s="513" t="s">
        <v>31</v>
      </c>
      <c r="G12" s="517" t="s">
        <v>404</v>
      </c>
      <c r="H12" s="517" t="s">
        <v>405</v>
      </c>
      <c r="I12" s="513" t="s">
        <v>406</v>
      </c>
      <c r="J12" s="378" t="s">
        <v>138</v>
      </c>
      <c r="K12" s="379"/>
      <c r="L12" s="100"/>
      <c r="M12" s="59"/>
      <c r="O12" s="59"/>
      <c r="P12" s="59"/>
      <c r="Q12" s="59"/>
      <c r="R12" s="59"/>
      <c r="S12" s="59"/>
      <c r="T12" s="59"/>
      <c r="U12" s="59"/>
    </row>
    <row r="13" spans="1:21" ht="74.25" customHeight="1">
      <c r="A13" s="516"/>
      <c r="B13" s="514"/>
      <c r="C13" s="514"/>
      <c r="D13" s="514"/>
      <c r="E13" s="514"/>
      <c r="F13" s="514"/>
      <c r="G13" s="518"/>
      <c r="H13" s="518"/>
      <c r="I13" s="514"/>
      <c r="J13" s="380" t="s">
        <v>279</v>
      </c>
      <c r="K13" s="274" t="s">
        <v>298</v>
      </c>
      <c r="L13" s="107"/>
      <c r="M13" s="59"/>
      <c r="O13" s="73"/>
      <c r="P13" s="73"/>
      <c r="Q13" s="73"/>
      <c r="R13" s="59"/>
      <c r="S13" s="59"/>
      <c r="T13" s="59"/>
      <c r="U13" s="59"/>
    </row>
    <row r="14" spans="1:21" ht="17.25" customHeight="1">
      <c r="A14" s="275" t="s">
        <v>51</v>
      </c>
      <c r="B14" s="276" t="s">
        <v>109</v>
      </c>
      <c r="C14" s="277"/>
      <c r="D14" s="277"/>
      <c r="E14" s="277"/>
      <c r="F14" s="278"/>
      <c r="G14" s="354">
        <v>63090</v>
      </c>
      <c r="H14" s="320">
        <f>H16+H17</f>
        <v>71742.8</v>
      </c>
      <c r="I14" s="381">
        <f>I16+I17</f>
        <v>63090</v>
      </c>
      <c r="J14" s="320">
        <f>J16+J17</f>
        <v>65612.6</v>
      </c>
      <c r="K14" s="320">
        <f>K16+K17</f>
        <v>68137.2</v>
      </c>
      <c r="L14" s="105"/>
      <c r="M14" s="59"/>
      <c r="O14" s="73"/>
      <c r="P14" s="73"/>
      <c r="Q14" s="73"/>
      <c r="R14" s="59"/>
      <c r="S14" s="59"/>
      <c r="T14" s="59"/>
      <c r="U14" s="59"/>
    </row>
    <row r="15" spans="1:21" ht="17.25" customHeight="1">
      <c r="A15" s="279"/>
      <c r="B15" s="280" t="s">
        <v>110</v>
      </c>
      <c r="C15" s="274"/>
      <c r="D15" s="274"/>
      <c r="E15" s="274"/>
      <c r="F15" s="281"/>
      <c r="G15" s="354"/>
      <c r="H15" s="320"/>
      <c r="I15" s="320"/>
      <c r="J15" s="320"/>
      <c r="K15" s="320"/>
      <c r="L15" s="105"/>
      <c r="M15" s="59"/>
      <c r="O15" s="73"/>
      <c r="P15" s="73"/>
      <c r="Q15" s="73"/>
      <c r="R15" s="59"/>
      <c r="S15" s="59"/>
      <c r="T15" s="59"/>
      <c r="U15" s="59"/>
    </row>
    <row r="16" spans="1:21" ht="15.75" customHeight="1">
      <c r="A16" s="279" t="s">
        <v>26</v>
      </c>
      <c r="B16" s="280" t="s">
        <v>107</v>
      </c>
      <c r="C16" s="274"/>
      <c r="D16" s="274"/>
      <c r="E16" s="274"/>
      <c r="F16" s="281"/>
      <c r="G16" s="354">
        <f>G14-G17</f>
        <v>59672.7</v>
      </c>
      <c r="H16" s="320">
        <v>68770.5</v>
      </c>
      <c r="I16" s="320">
        <f>58496.3+1400</f>
        <v>59896.3</v>
      </c>
      <c r="J16" s="382">
        <v>62350</v>
      </c>
      <c r="K16" s="382">
        <v>64800</v>
      </c>
      <c r="L16" s="105"/>
      <c r="M16" s="59"/>
      <c r="O16" s="73"/>
      <c r="P16" s="73"/>
      <c r="Q16" s="73"/>
      <c r="R16" s="59"/>
      <c r="S16" s="59"/>
      <c r="T16" s="59"/>
      <c r="U16" s="59"/>
    </row>
    <row r="17" spans="1:22" ht="18" customHeight="1">
      <c r="A17" s="279" t="s">
        <v>28</v>
      </c>
      <c r="B17" s="280" t="s">
        <v>108</v>
      </c>
      <c r="C17" s="274"/>
      <c r="D17" s="274"/>
      <c r="E17" s="274"/>
      <c r="F17" s="281"/>
      <c r="G17" s="320">
        <v>3417.3</v>
      </c>
      <c r="H17" s="320">
        <v>2972.3</v>
      </c>
      <c r="I17" s="320">
        <v>3193.7</v>
      </c>
      <c r="J17" s="320">
        <f>J51+J53+J122+J124</f>
        <v>3262.6</v>
      </c>
      <c r="K17" s="320">
        <f>K51+K53+K122+K124</f>
        <v>3337.2</v>
      </c>
      <c r="L17" s="105"/>
      <c r="M17" s="59"/>
      <c r="O17" s="73"/>
      <c r="P17" s="73"/>
      <c r="Q17" s="73"/>
      <c r="R17" s="59"/>
      <c r="S17" s="59"/>
      <c r="T17" s="59"/>
      <c r="U17" s="59"/>
      <c r="V17" s="4"/>
    </row>
    <row r="18" spans="1:22" ht="22.5" customHeight="1">
      <c r="A18" s="282" t="s">
        <v>6</v>
      </c>
      <c r="B18" s="283" t="s">
        <v>114</v>
      </c>
      <c r="C18" s="274"/>
      <c r="D18" s="274"/>
      <c r="E18" s="274"/>
      <c r="F18" s="281"/>
      <c r="G18" s="354">
        <f>G20+G42</f>
        <v>79198.09999999999</v>
      </c>
      <c r="H18" s="354">
        <f>H20+H42</f>
        <v>78748.10000000002</v>
      </c>
      <c r="I18" s="354">
        <f>I20+I42+I36</f>
        <v>80347.4</v>
      </c>
      <c r="J18" s="354">
        <f>J20+J42</f>
        <v>65612.59999999999</v>
      </c>
      <c r="K18" s="354">
        <f>K20+K42</f>
        <v>68137.1758</v>
      </c>
      <c r="L18" s="138"/>
      <c r="M18" s="138"/>
      <c r="O18" s="128"/>
      <c r="P18" s="73"/>
      <c r="Q18" s="73"/>
      <c r="R18" s="59"/>
      <c r="S18" s="59"/>
      <c r="T18" s="59"/>
      <c r="U18" s="59"/>
      <c r="V18" s="4"/>
    </row>
    <row r="19" spans="1:22" ht="18.75" customHeight="1">
      <c r="A19" s="282"/>
      <c r="B19" s="280" t="s">
        <v>110</v>
      </c>
      <c r="C19" s="274"/>
      <c r="D19" s="274"/>
      <c r="E19" s="274"/>
      <c r="F19" s="281"/>
      <c r="G19" s="321"/>
      <c r="H19" s="321"/>
      <c r="I19" s="354"/>
      <c r="J19" s="321"/>
      <c r="K19" s="321"/>
      <c r="L19" s="138"/>
      <c r="M19" s="138"/>
      <c r="O19" s="128"/>
      <c r="P19" s="73"/>
      <c r="Q19" s="73"/>
      <c r="R19" s="59"/>
      <c r="S19" s="59"/>
      <c r="T19" s="59"/>
      <c r="U19" s="59"/>
      <c r="V19" s="4"/>
    </row>
    <row r="20" spans="1:25" ht="39.75" customHeight="1">
      <c r="A20" s="284" t="s">
        <v>17</v>
      </c>
      <c r="B20" s="397" t="s">
        <v>121</v>
      </c>
      <c r="C20" s="398" t="s">
        <v>87</v>
      </c>
      <c r="D20" s="399"/>
      <c r="E20" s="399"/>
      <c r="F20" s="399"/>
      <c r="G20" s="402">
        <v>6384.9</v>
      </c>
      <c r="H20" s="319">
        <f>H21</f>
        <v>6713.3</v>
      </c>
      <c r="I20" s="319">
        <f>I21</f>
        <v>6214.2</v>
      </c>
      <c r="J20" s="319">
        <f>J21</f>
        <v>6230.999999999999</v>
      </c>
      <c r="K20" s="319">
        <f>K21</f>
        <v>6251.499999999999</v>
      </c>
      <c r="L20" s="143"/>
      <c r="M20" s="333"/>
      <c r="N20" s="334"/>
      <c r="O20" s="334"/>
      <c r="P20" s="128"/>
      <c r="Q20" s="128"/>
      <c r="R20" s="128"/>
      <c r="S20" s="335"/>
      <c r="T20" s="59"/>
      <c r="U20" s="59"/>
      <c r="V20" s="4"/>
      <c r="W20" s="4"/>
      <c r="X20" s="4"/>
      <c r="Y20" s="4"/>
    </row>
    <row r="21" spans="1:25" ht="23.25" customHeight="1">
      <c r="A21" s="130" t="s">
        <v>26</v>
      </c>
      <c r="B21" s="400" t="s">
        <v>41</v>
      </c>
      <c r="C21" s="401"/>
      <c r="D21" s="401" t="s">
        <v>22</v>
      </c>
      <c r="E21" s="401"/>
      <c r="F21" s="401"/>
      <c r="G21" s="394">
        <v>6384.9</v>
      </c>
      <c r="H21" s="319">
        <f>H22+H25</f>
        <v>6713.3</v>
      </c>
      <c r="I21" s="319">
        <f>I22+I25</f>
        <v>6214.2</v>
      </c>
      <c r="J21" s="319">
        <f>J22+J25</f>
        <v>6230.999999999999</v>
      </c>
      <c r="K21" s="319">
        <f>K22+K25</f>
        <v>6251.499999999999</v>
      </c>
      <c r="L21" s="143"/>
      <c r="M21" s="336"/>
      <c r="N21" s="337"/>
      <c r="O21" s="128"/>
      <c r="P21" s="138"/>
      <c r="Q21" s="128"/>
      <c r="R21" s="128"/>
      <c r="S21" s="335"/>
      <c r="T21" s="59"/>
      <c r="U21" s="59"/>
      <c r="V21" s="4"/>
      <c r="W21" s="4"/>
      <c r="X21" s="4"/>
      <c r="Y21" s="4"/>
    </row>
    <row r="22" spans="1:25" ht="53.25" customHeight="1">
      <c r="A22" s="130" t="s">
        <v>24</v>
      </c>
      <c r="B22" s="400" t="s">
        <v>74</v>
      </c>
      <c r="C22" s="401"/>
      <c r="D22" s="401" t="s">
        <v>47</v>
      </c>
      <c r="E22" s="401"/>
      <c r="F22" s="401"/>
      <c r="G22" s="384">
        <v>1408.1999999999998</v>
      </c>
      <c r="H22" s="320">
        <f aca="true" t="shared" si="0" ref="H22:K23">H23</f>
        <v>1391.8</v>
      </c>
      <c r="I22" s="320">
        <f t="shared" si="0"/>
        <v>1223.2</v>
      </c>
      <c r="J22" s="320">
        <f t="shared" si="0"/>
        <v>1223.2</v>
      </c>
      <c r="K22" s="320">
        <f t="shared" si="0"/>
        <v>1223.2</v>
      </c>
      <c r="L22" s="143"/>
      <c r="M22" s="336"/>
      <c r="N22" s="337"/>
      <c r="O22" s="138"/>
      <c r="P22" s="138"/>
      <c r="Q22" s="138"/>
      <c r="R22" s="138"/>
      <c r="S22" s="266"/>
      <c r="T22" s="59"/>
      <c r="U22" s="59"/>
      <c r="V22" s="4"/>
      <c r="W22" s="4"/>
      <c r="X22" s="4"/>
      <c r="Y22" s="4"/>
    </row>
    <row r="23" spans="1:25" ht="33" customHeight="1">
      <c r="A23" s="130" t="s">
        <v>122</v>
      </c>
      <c r="B23" s="400" t="s">
        <v>48</v>
      </c>
      <c r="C23" s="401" t="s">
        <v>87</v>
      </c>
      <c r="D23" s="401" t="s">
        <v>47</v>
      </c>
      <c r="E23" s="401" t="s">
        <v>140</v>
      </c>
      <c r="F23" s="401"/>
      <c r="G23" s="384">
        <v>1408.1999999999998</v>
      </c>
      <c r="H23" s="320">
        <f t="shared" si="0"/>
        <v>1391.8</v>
      </c>
      <c r="I23" s="320">
        <f t="shared" si="0"/>
        <v>1223.2</v>
      </c>
      <c r="J23" s="320">
        <f t="shared" si="0"/>
        <v>1223.2</v>
      </c>
      <c r="K23" s="320">
        <f t="shared" si="0"/>
        <v>1223.2</v>
      </c>
      <c r="L23" s="157"/>
      <c r="M23" s="336"/>
      <c r="N23" s="337"/>
      <c r="O23" s="138"/>
      <c r="P23" s="138"/>
      <c r="Q23" s="132"/>
      <c r="R23" s="138"/>
      <c r="S23" s="266"/>
      <c r="T23" s="59"/>
      <c r="U23" s="59"/>
      <c r="V23" s="4"/>
      <c r="W23" s="4"/>
      <c r="X23" s="4"/>
      <c r="Y23" s="4"/>
    </row>
    <row r="24" spans="1:25" ht="77.25" customHeight="1">
      <c r="A24" s="122" t="s">
        <v>123</v>
      </c>
      <c r="B24" s="400" t="s">
        <v>133</v>
      </c>
      <c r="C24" s="401" t="s">
        <v>87</v>
      </c>
      <c r="D24" s="401" t="s">
        <v>47</v>
      </c>
      <c r="E24" s="401" t="s">
        <v>140</v>
      </c>
      <c r="F24" s="401" t="s">
        <v>106</v>
      </c>
      <c r="G24" s="384">
        <v>1408.1999999999998</v>
      </c>
      <c r="H24" s="383">
        <v>1391.8</v>
      </c>
      <c r="I24" s="321">
        <v>1223.2</v>
      </c>
      <c r="J24" s="321">
        <v>1223.2</v>
      </c>
      <c r="K24" s="321">
        <v>1223.2</v>
      </c>
      <c r="L24" s="158"/>
      <c r="M24" s="127"/>
      <c r="N24" s="338"/>
      <c r="O24" s="128"/>
      <c r="P24" s="128"/>
      <c r="Q24" s="129"/>
      <c r="R24" s="128"/>
      <c r="S24" s="155"/>
      <c r="T24" s="59"/>
      <c r="U24" s="59"/>
      <c r="V24" s="4"/>
      <c r="W24" s="4"/>
      <c r="X24" s="4"/>
      <c r="Y24" s="4"/>
    </row>
    <row r="25" spans="1:25" ht="64.5" customHeight="1">
      <c r="A25" s="130" t="s">
        <v>84</v>
      </c>
      <c r="B25" s="400" t="s">
        <v>407</v>
      </c>
      <c r="C25" s="401"/>
      <c r="D25" s="401" t="s">
        <v>32</v>
      </c>
      <c r="E25" s="401"/>
      <c r="F25" s="401"/>
      <c r="G25" s="384">
        <v>4976.7</v>
      </c>
      <c r="H25" s="320">
        <f>H26+H28+H30+H34</f>
        <v>5321.5</v>
      </c>
      <c r="I25" s="320">
        <f>I26+I28+I30+I34</f>
        <v>4991</v>
      </c>
      <c r="J25" s="320">
        <f>J26+J28+J30+J34</f>
        <v>5007.799999999999</v>
      </c>
      <c r="K25" s="320">
        <f>K26+K28+K30+K34</f>
        <v>5028.299999999999</v>
      </c>
      <c r="L25" s="157"/>
      <c r="M25" s="336"/>
      <c r="N25" s="337"/>
      <c r="O25" s="138"/>
      <c r="P25" s="138"/>
      <c r="Q25" s="132"/>
      <c r="R25" s="138"/>
      <c r="S25" s="266"/>
      <c r="T25" s="59"/>
      <c r="U25" s="59"/>
      <c r="V25" s="4"/>
      <c r="W25" s="4"/>
      <c r="X25" s="4"/>
      <c r="Y25" s="4"/>
    </row>
    <row r="26" spans="1:25" s="1" customFormat="1" ht="53.25" customHeight="1">
      <c r="A26" s="130" t="s">
        <v>124</v>
      </c>
      <c r="B26" s="400" t="s">
        <v>4</v>
      </c>
      <c r="C26" s="401" t="s">
        <v>87</v>
      </c>
      <c r="D26" s="401" t="s">
        <v>32</v>
      </c>
      <c r="E26" s="401" t="s">
        <v>141</v>
      </c>
      <c r="F26" s="401"/>
      <c r="G26" s="384">
        <v>1074.4</v>
      </c>
      <c r="H26" s="320">
        <f>H27</f>
        <v>372.4</v>
      </c>
      <c r="I26" s="320">
        <f>I27</f>
        <v>1030.8</v>
      </c>
      <c r="J26" s="355">
        <f>J27</f>
        <v>1030.8</v>
      </c>
      <c r="K26" s="320">
        <f>K27</f>
        <v>1030.8</v>
      </c>
      <c r="L26" s="157"/>
      <c r="M26" s="336"/>
      <c r="N26" s="337"/>
      <c r="O26" s="138"/>
      <c r="P26" s="138"/>
      <c r="Q26" s="132"/>
      <c r="R26" s="339"/>
      <c r="S26" s="266"/>
      <c r="T26" s="94"/>
      <c r="U26" s="94"/>
      <c r="V26" s="21"/>
      <c r="W26" s="21"/>
      <c r="X26" s="21"/>
      <c r="Y26" s="21"/>
    </row>
    <row r="27" spans="1:25" s="1" customFormat="1" ht="75.75" customHeight="1">
      <c r="A27" s="122" t="s">
        <v>125</v>
      </c>
      <c r="B27" s="400" t="s">
        <v>133</v>
      </c>
      <c r="C27" s="401" t="s">
        <v>87</v>
      </c>
      <c r="D27" s="401" t="s">
        <v>32</v>
      </c>
      <c r="E27" s="401" t="s">
        <v>141</v>
      </c>
      <c r="F27" s="401" t="s">
        <v>106</v>
      </c>
      <c r="G27" s="384">
        <v>1074.4</v>
      </c>
      <c r="H27" s="383">
        <v>372.4</v>
      </c>
      <c r="I27" s="321">
        <v>1030.8</v>
      </c>
      <c r="J27" s="321">
        <v>1030.8</v>
      </c>
      <c r="K27" s="321">
        <v>1030.8</v>
      </c>
      <c r="L27" s="158"/>
      <c r="M27" s="127"/>
      <c r="N27" s="338"/>
      <c r="O27" s="340"/>
      <c r="P27" s="128"/>
      <c r="Q27" s="129"/>
      <c r="R27" s="341"/>
      <c r="S27" s="155"/>
      <c r="T27" s="94"/>
      <c r="U27" s="94"/>
      <c r="V27" s="21"/>
      <c r="W27" s="21"/>
      <c r="X27" s="21"/>
      <c r="Y27" s="21"/>
    </row>
    <row r="28" spans="1:25" s="1" customFormat="1" ht="61.5" customHeight="1">
      <c r="A28" s="130" t="s">
        <v>126</v>
      </c>
      <c r="B28" s="400" t="s">
        <v>408</v>
      </c>
      <c r="C28" s="401" t="s">
        <v>87</v>
      </c>
      <c r="D28" s="401" t="s">
        <v>32</v>
      </c>
      <c r="E28" s="401" t="s">
        <v>142</v>
      </c>
      <c r="F28" s="401"/>
      <c r="G28" s="384">
        <v>130.1</v>
      </c>
      <c r="H28" s="384">
        <v>124.8</v>
      </c>
      <c r="I28" s="320">
        <f>I29</f>
        <v>124.8</v>
      </c>
      <c r="J28" s="384">
        <v>124.8</v>
      </c>
      <c r="K28" s="320">
        <f>K29</f>
        <v>124.8</v>
      </c>
      <c r="L28" s="157"/>
      <c r="M28" s="336"/>
      <c r="N28" s="337"/>
      <c r="O28" s="138"/>
      <c r="P28" s="138"/>
      <c r="Q28" s="132"/>
      <c r="R28" s="138"/>
      <c r="S28" s="266"/>
      <c r="T28" s="94"/>
      <c r="U28" s="94"/>
      <c r="V28" s="21"/>
      <c r="W28" s="21"/>
      <c r="X28" s="21"/>
      <c r="Y28" s="21"/>
    </row>
    <row r="29" spans="1:25" s="3" customFormat="1" ht="33" customHeight="1">
      <c r="A29" s="122" t="s">
        <v>127</v>
      </c>
      <c r="B29" s="400" t="s">
        <v>133</v>
      </c>
      <c r="C29" s="401" t="s">
        <v>87</v>
      </c>
      <c r="D29" s="401" t="s">
        <v>32</v>
      </c>
      <c r="E29" s="401" t="s">
        <v>142</v>
      </c>
      <c r="F29" s="401" t="s">
        <v>106</v>
      </c>
      <c r="G29" s="384">
        <v>130.1</v>
      </c>
      <c r="H29" s="383">
        <v>124.8</v>
      </c>
      <c r="I29" s="321">
        <v>124.8</v>
      </c>
      <c r="J29" s="383">
        <v>124.8</v>
      </c>
      <c r="K29" s="321">
        <v>124.8</v>
      </c>
      <c r="L29" s="160"/>
      <c r="M29" s="127"/>
      <c r="N29" s="338"/>
      <c r="O29" s="128"/>
      <c r="P29" s="128"/>
      <c r="Q29" s="129"/>
      <c r="R29" s="128"/>
      <c r="S29" s="155"/>
      <c r="T29" s="89"/>
      <c r="U29" s="89"/>
      <c r="V29" s="9"/>
      <c r="W29" s="9"/>
      <c r="X29" s="9"/>
      <c r="Y29" s="9"/>
    </row>
    <row r="30" spans="1:25" s="3" customFormat="1" ht="41.25" customHeight="1">
      <c r="A30" s="130" t="s">
        <v>126</v>
      </c>
      <c r="B30" s="400" t="s">
        <v>85</v>
      </c>
      <c r="C30" s="403" t="s">
        <v>87</v>
      </c>
      <c r="D30" s="401" t="s">
        <v>32</v>
      </c>
      <c r="E30" s="401" t="s">
        <v>143</v>
      </c>
      <c r="F30" s="401"/>
      <c r="G30" s="384">
        <v>3688.2</v>
      </c>
      <c r="H30" s="320">
        <f>H31+H32+H33</f>
        <v>4707.6</v>
      </c>
      <c r="I30" s="320">
        <f>I31+I32+I33</f>
        <v>3751.3999999999996</v>
      </c>
      <c r="J30" s="320">
        <f>J31+J32+J33</f>
        <v>3768.2</v>
      </c>
      <c r="K30" s="320">
        <f>K31+K32+K33</f>
        <v>3788.7</v>
      </c>
      <c r="L30" s="143"/>
      <c r="M30" s="336"/>
      <c r="N30" s="337"/>
      <c r="O30" s="138"/>
      <c r="P30" s="138"/>
      <c r="Q30" s="132"/>
      <c r="R30" s="138"/>
      <c r="S30" s="266"/>
      <c r="T30" s="89"/>
      <c r="U30" s="89"/>
      <c r="V30" s="9"/>
      <c r="W30" s="9"/>
      <c r="X30" s="9"/>
      <c r="Y30" s="9"/>
    </row>
    <row r="31" spans="1:25" s="3" customFormat="1" ht="79.5" customHeight="1">
      <c r="A31" s="122" t="s">
        <v>128</v>
      </c>
      <c r="B31" s="400" t="s">
        <v>133</v>
      </c>
      <c r="C31" s="401" t="s">
        <v>50</v>
      </c>
      <c r="D31" s="401" t="s">
        <v>32</v>
      </c>
      <c r="E31" s="401" t="s">
        <v>143</v>
      </c>
      <c r="F31" s="401" t="s">
        <v>106</v>
      </c>
      <c r="G31" s="384">
        <v>3027</v>
      </c>
      <c r="H31" s="383">
        <v>2947.3</v>
      </c>
      <c r="I31" s="321">
        <v>3056.2</v>
      </c>
      <c r="J31" s="321">
        <v>3056.2</v>
      </c>
      <c r="K31" s="321">
        <v>3056.2</v>
      </c>
      <c r="L31" s="160"/>
      <c r="M31" s="127"/>
      <c r="N31" s="338"/>
      <c r="O31" s="128"/>
      <c r="P31" s="128"/>
      <c r="Q31" s="129"/>
      <c r="R31" s="128"/>
      <c r="S31" s="155"/>
      <c r="T31" s="89"/>
      <c r="U31" s="89"/>
      <c r="V31" s="9"/>
      <c r="W31" s="9"/>
      <c r="X31" s="9"/>
      <c r="Y31" s="9"/>
    </row>
    <row r="32" spans="1:25" s="3" customFormat="1" ht="40.5" customHeight="1">
      <c r="A32" s="122" t="s">
        <v>129</v>
      </c>
      <c r="B32" s="400" t="s">
        <v>409</v>
      </c>
      <c r="C32" s="401" t="s">
        <v>87</v>
      </c>
      <c r="D32" s="401" t="s">
        <v>32</v>
      </c>
      <c r="E32" s="401" t="s">
        <v>143</v>
      </c>
      <c r="F32" s="401" t="s">
        <v>93</v>
      </c>
      <c r="G32" s="384">
        <v>649.1999999999999</v>
      </c>
      <c r="H32" s="383">
        <v>1716.3</v>
      </c>
      <c r="I32" s="321">
        <v>683.2</v>
      </c>
      <c r="J32" s="321">
        <v>700</v>
      </c>
      <c r="K32" s="321">
        <v>720</v>
      </c>
      <c r="L32" s="328"/>
      <c r="M32" s="127"/>
      <c r="N32" s="338"/>
      <c r="O32" s="128"/>
      <c r="P32" s="128"/>
      <c r="Q32" s="129"/>
      <c r="R32" s="128"/>
      <c r="S32" s="155"/>
      <c r="T32" s="89"/>
      <c r="U32" s="89"/>
      <c r="V32" s="9"/>
      <c r="W32" s="9"/>
      <c r="X32" s="9"/>
      <c r="Y32" s="9"/>
    </row>
    <row r="33" spans="1:25" s="3" customFormat="1" ht="18" customHeight="1">
      <c r="A33" s="122" t="s">
        <v>130</v>
      </c>
      <c r="B33" s="400" t="s">
        <v>91</v>
      </c>
      <c r="C33" s="401" t="s">
        <v>87</v>
      </c>
      <c r="D33" s="401" t="s">
        <v>32</v>
      </c>
      <c r="E33" s="401" t="s">
        <v>143</v>
      </c>
      <c r="F33" s="401" t="s">
        <v>92</v>
      </c>
      <c r="G33" s="404">
        <v>12</v>
      </c>
      <c r="H33" s="383">
        <v>44</v>
      </c>
      <c r="I33" s="321">
        <v>12</v>
      </c>
      <c r="J33" s="321">
        <v>12</v>
      </c>
      <c r="K33" s="321">
        <v>12.5</v>
      </c>
      <c r="L33" s="328"/>
      <c r="M33" s="127"/>
      <c r="N33" s="338"/>
      <c r="O33" s="128"/>
      <c r="P33" s="128"/>
      <c r="Q33" s="129"/>
      <c r="R33" s="128"/>
      <c r="S33" s="155"/>
      <c r="T33" s="89"/>
      <c r="U33" s="89"/>
      <c r="V33" s="9"/>
      <c r="W33" s="9"/>
      <c r="X33" s="9"/>
      <c r="Y33" s="9"/>
    </row>
    <row r="34" spans="1:25" s="3" customFormat="1" ht="54" customHeight="1">
      <c r="A34" s="130" t="s">
        <v>145</v>
      </c>
      <c r="B34" s="405" t="s">
        <v>68</v>
      </c>
      <c r="C34" s="406" t="s">
        <v>87</v>
      </c>
      <c r="D34" s="406" t="s">
        <v>32</v>
      </c>
      <c r="E34" s="407" t="s">
        <v>154</v>
      </c>
      <c r="F34" s="408"/>
      <c r="G34" s="410">
        <v>84</v>
      </c>
      <c r="H34" s="384">
        <f>H35</f>
        <v>116.7</v>
      </c>
      <c r="I34" s="320">
        <f>I35</f>
        <v>84</v>
      </c>
      <c r="J34" s="320">
        <f>J35</f>
        <v>84</v>
      </c>
      <c r="K34" s="320">
        <f>K35</f>
        <v>84</v>
      </c>
      <c r="L34" s="143"/>
      <c r="M34" s="336"/>
      <c r="N34" s="337"/>
      <c r="O34" s="132"/>
      <c r="P34" s="132"/>
      <c r="Q34" s="342"/>
      <c r="R34" s="129"/>
      <c r="S34" s="266"/>
      <c r="T34" s="89"/>
      <c r="U34" s="89"/>
      <c r="V34" s="9"/>
      <c r="W34" s="9"/>
      <c r="X34" s="9"/>
      <c r="Y34" s="9"/>
    </row>
    <row r="35" spans="1:25" s="3" customFormat="1" ht="20.25" customHeight="1">
      <c r="A35" s="122" t="s">
        <v>146</v>
      </c>
      <c r="B35" s="400" t="s">
        <v>91</v>
      </c>
      <c r="C35" s="403" t="s">
        <v>87</v>
      </c>
      <c r="D35" s="403" t="s">
        <v>32</v>
      </c>
      <c r="E35" s="409" t="s">
        <v>154</v>
      </c>
      <c r="F35" s="401" t="s">
        <v>92</v>
      </c>
      <c r="G35" s="410">
        <v>84</v>
      </c>
      <c r="H35" s="383">
        <v>116.7</v>
      </c>
      <c r="I35" s="321">
        <v>84</v>
      </c>
      <c r="J35" s="321">
        <v>84</v>
      </c>
      <c r="K35" s="321">
        <v>84</v>
      </c>
      <c r="L35" s="155"/>
      <c r="M35" s="127"/>
      <c r="N35" s="153"/>
      <c r="O35" s="129"/>
      <c r="P35" s="129"/>
      <c r="Q35" s="343"/>
      <c r="R35" s="129"/>
      <c r="S35" s="155"/>
      <c r="T35" s="89"/>
      <c r="U35" s="89"/>
      <c r="V35" s="9"/>
      <c r="W35" s="9"/>
      <c r="X35" s="9"/>
      <c r="Y35" s="9"/>
    </row>
    <row r="36" spans="1:25" s="3" customFormat="1" ht="48">
      <c r="A36" s="288" t="s">
        <v>18</v>
      </c>
      <c r="B36" s="400" t="s">
        <v>313</v>
      </c>
      <c r="C36" s="401" t="s">
        <v>116</v>
      </c>
      <c r="D36" s="403"/>
      <c r="E36" s="409"/>
      <c r="F36" s="403"/>
      <c r="G36" s="384">
        <v>3050</v>
      </c>
      <c r="H36" s="320">
        <f aca="true" t="shared" si="1" ref="H36:K37">H37</f>
        <v>0</v>
      </c>
      <c r="I36" s="320">
        <f t="shared" si="1"/>
        <v>2700</v>
      </c>
      <c r="J36" s="320">
        <f t="shared" si="1"/>
        <v>0</v>
      </c>
      <c r="K36" s="320">
        <f t="shared" si="1"/>
        <v>0</v>
      </c>
      <c r="L36" s="155"/>
      <c r="M36" s="127"/>
      <c r="N36" s="153"/>
      <c r="O36" s="129"/>
      <c r="P36" s="129"/>
      <c r="Q36" s="343"/>
      <c r="R36" s="129"/>
      <c r="S36" s="155"/>
      <c r="T36" s="89"/>
      <c r="U36" s="89"/>
      <c r="V36" s="9"/>
      <c r="W36" s="9"/>
      <c r="X36" s="9"/>
      <c r="Y36" s="9"/>
    </row>
    <row r="37" spans="1:25" s="3" customFormat="1" ht="12.75">
      <c r="A37" s="130" t="s">
        <v>25</v>
      </c>
      <c r="B37" s="400" t="s">
        <v>41</v>
      </c>
      <c r="C37" s="403"/>
      <c r="D37" s="401" t="s">
        <v>22</v>
      </c>
      <c r="E37" s="409"/>
      <c r="F37" s="403"/>
      <c r="G37" s="384">
        <v>3050</v>
      </c>
      <c r="H37" s="320">
        <f t="shared" si="1"/>
        <v>0</v>
      </c>
      <c r="I37" s="320">
        <f t="shared" si="1"/>
        <v>2700</v>
      </c>
      <c r="J37" s="320">
        <f t="shared" si="1"/>
        <v>0</v>
      </c>
      <c r="K37" s="320">
        <f t="shared" si="1"/>
        <v>0</v>
      </c>
      <c r="L37" s="155"/>
      <c r="M37" s="127"/>
      <c r="N37" s="153"/>
      <c r="O37" s="129"/>
      <c r="P37" s="129"/>
      <c r="Q37" s="343"/>
      <c r="R37" s="129"/>
      <c r="S37" s="155"/>
      <c r="T37" s="89"/>
      <c r="U37" s="89"/>
      <c r="V37" s="9"/>
      <c r="W37" s="9"/>
      <c r="X37" s="9"/>
      <c r="Y37" s="9"/>
    </row>
    <row r="38" spans="1:25" s="3" customFormat="1" ht="24">
      <c r="A38" s="376" t="s">
        <v>132</v>
      </c>
      <c r="B38" s="411" t="s">
        <v>115</v>
      </c>
      <c r="C38" s="401"/>
      <c r="D38" s="401" t="s">
        <v>117</v>
      </c>
      <c r="E38" s="401"/>
      <c r="F38" s="401"/>
      <c r="G38" s="384">
        <v>3050</v>
      </c>
      <c r="H38" s="320">
        <f>H39+H40</f>
        <v>0</v>
      </c>
      <c r="I38" s="320">
        <f>I39+I40</f>
        <v>2700</v>
      </c>
      <c r="J38" s="320">
        <f>J39+J40</f>
        <v>0</v>
      </c>
      <c r="K38" s="320">
        <f>K39+K40</f>
        <v>0</v>
      </c>
      <c r="L38" s="155"/>
      <c r="M38" s="127"/>
      <c r="N38" s="153"/>
      <c r="O38" s="129"/>
      <c r="P38" s="129"/>
      <c r="Q38" s="343"/>
      <c r="R38" s="129"/>
      <c r="S38" s="155"/>
      <c r="T38" s="89"/>
      <c r="U38" s="89"/>
      <c r="V38" s="9"/>
      <c r="W38" s="9"/>
      <c r="X38" s="9"/>
      <c r="Y38" s="9"/>
    </row>
    <row r="39" spans="1:25" s="3" customFormat="1" ht="24">
      <c r="A39" s="376" t="s">
        <v>11</v>
      </c>
      <c r="B39" s="400" t="s">
        <v>410</v>
      </c>
      <c r="C39" s="401" t="s">
        <v>116</v>
      </c>
      <c r="D39" s="401" t="s">
        <v>117</v>
      </c>
      <c r="E39" s="401" t="s">
        <v>164</v>
      </c>
      <c r="F39" s="401"/>
      <c r="G39" s="384">
        <v>3050</v>
      </c>
      <c r="H39" s="383">
        <v>0</v>
      </c>
      <c r="I39" s="321">
        <v>2000</v>
      </c>
      <c r="J39" s="321">
        <v>0</v>
      </c>
      <c r="K39" s="321">
        <v>0</v>
      </c>
      <c r="L39" s="155"/>
      <c r="M39" s="127"/>
      <c r="N39" s="153"/>
      <c r="O39" s="129"/>
      <c r="P39" s="129"/>
      <c r="Q39" s="343"/>
      <c r="R39" s="129"/>
      <c r="S39" s="155"/>
      <c r="T39" s="89"/>
      <c r="U39" s="89"/>
      <c r="V39" s="9"/>
      <c r="W39" s="9"/>
      <c r="X39" s="9"/>
      <c r="Y39" s="9"/>
    </row>
    <row r="40" spans="1:25" s="3" customFormat="1" ht="72">
      <c r="A40" s="376" t="s">
        <v>69</v>
      </c>
      <c r="B40" s="400" t="s">
        <v>133</v>
      </c>
      <c r="C40" s="401" t="s">
        <v>116</v>
      </c>
      <c r="D40" s="401" t="s">
        <v>117</v>
      </c>
      <c r="E40" s="401" t="s">
        <v>164</v>
      </c>
      <c r="F40" s="401" t="s">
        <v>106</v>
      </c>
      <c r="G40" s="384">
        <v>2000</v>
      </c>
      <c r="H40" s="383">
        <v>0</v>
      </c>
      <c r="I40" s="321">
        <v>700</v>
      </c>
      <c r="J40" s="321">
        <v>0</v>
      </c>
      <c r="K40" s="321">
        <v>0</v>
      </c>
      <c r="L40" s="155"/>
      <c r="M40" s="127"/>
      <c r="N40" s="153"/>
      <c r="O40" s="129"/>
      <c r="P40" s="129"/>
      <c r="Q40" s="343"/>
      <c r="R40" s="129"/>
      <c r="S40" s="155"/>
      <c r="T40" s="89"/>
      <c r="U40" s="89"/>
      <c r="V40" s="9"/>
      <c r="W40" s="9"/>
      <c r="X40" s="9"/>
      <c r="Y40" s="9"/>
    </row>
    <row r="41" spans="1:25" s="3" customFormat="1" ht="36">
      <c r="A41" s="376" t="s">
        <v>69</v>
      </c>
      <c r="B41" s="400" t="s">
        <v>409</v>
      </c>
      <c r="C41" s="401" t="s">
        <v>116</v>
      </c>
      <c r="D41" s="401" t="s">
        <v>117</v>
      </c>
      <c r="E41" s="401" t="s">
        <v>164</v>
      </c>
      <c r="F41" s="401" t="s">
        <v>93</v>
      </c>
      <c r="G41" s="384">
        <v>1050</v>
      </c>
      <c r="H41" s="383"/>
      <c r="I41" s="321"/>
      <c r="J41" s="321"/>
      <c r="K41" s="321"/>
      <c r="L41" s="155"/>
      <c r="M41" s="127"/>
      <c r="N41" s="153"/>
      <c r="O41" s="129"/>
      <c r="P41" s="129"/>
      <c r="Q41" s="343"/>
      <c r="R41" s="129"/>
      <c r="S41" s="155"/>
      <c r="T41" s="89"/>
      <c r="U41" s="89"/>
      <c r="V41" s="9"/>
      <c r="W41" s="9"/>
      <c r="X41" s="9"/>
      <c r="Y41" s="9"/>
    </row>
    <row r="42" spans="1:25" s="3" customFormat="1" ht="36" customHeight="1">
      <c r="A42" s="288" t="s">
        <v>19</v>
      </c>
      <c r="B42" s="289" t="s">
        <v>131</v>
      </c>
      <c r="C42" s="323" t="s">
        <v>50</v>
      </c>
      <c r="D42" s="152"/>
      <c r="E42" s="290"/>
      <c r="F42" s="291"/>
      <c r="G42" s="319">
        <f>G43+G64+G68+G75+G81+G85+G101+G117+G126+G130</f>
        <v>72813.2</v>
      </c>
      <c r="H42" s="319">
        <f>H43+H64+H68+H75+H81+H85+H101+H117+H126+H130</f>
        <v>72034.80000000002</v>
      </c>
      <c r="I42" s="319">
        <f>I43+I64+I68+I75+I81+I85+I101+I117+I126+I130</f>
        <v>71433.2</v>
      </c>
      <c r="J42" s="319">
        <f>J43+J64+J68+J75+J81+J85+J101+J117+J126+J130</f>
        <v>59381.6</v>
      </c>
      <c r="K42" s="319">
        <f>K43+K64+K68+K75+K81+K85+K101+K117+K126+K130</f>
        <v>61885.6758</v>
      </c>
      <c r="L42" s="143"/>
      <c r="M42" s="333"/>
      <c r="N42" s="344"/>
      <c r="O42" s="138"/>
      <c r="P42" s="128"/>
      <c r="Q42" s="129"/>
      <c r="R42" s="128"/>
      <c r="S42" s="335"/>
      <c r="T42" s="89"/>
      <c r="U42" s="89"/>
      <c r="V42" s="9"/>
      <c r="W42" s="9"/>
      <c r="X42" s="9"/>
      <c r="Y42" s="9"/>
    </row>
    <row r="43" spans="1:25" s="3" customFormat="1" ht="19.5" customHeight="1">
      <c r="A43" s="130" t="s">
        <v>216</v>
      </c>
      <c r="B43" s="285" t="s">
        <v>41</v>
      </c>
      <c r="C43" s="322"/>
      <c r="D43" s="121" t="s">
        <v>22</v>
      </c>
      <c r="E43" s="124"/>
      <c r="F43" s="125"/>
      <c r="G43" s="320">
        <f>G44+G56+G59</f>
        <v>19455.6</v>
      </c>
      <c r="H43" s="320">
        <f>H44+H56+H59</f>
        <v>19354.600000000002</v>
      </c>
      <c r="I43" s="320">
        <f>I44+I56+I59</f>
        <v>17815.3</v>
      </c>
      <c r="J43" s="320">
        <f>J44+J56+J59</f>
        <v>18046</v>
      </c>
      <c r="K43" s="320">
        <f>K44+K56+K59</f>
        <v>18109.7758</v>
      </c>
      <c r="L43" s="143"/>
      <c r="M43" s="336"/>
      <c r="N43" s="337"/>
      <c r="O43" s="128"/>
      <c r="P43" s="138"/>
      <c r="Q43" s="129"/>
      <c r="R43" s="128"/>
      <c r="S43" s="266"/>
      <c r="T43" s="89"/>
      <c r="U43" s="89"/>
      <c r="V43" s="9"/>
      <c r="W43" s="9"/>
      <c r="X43" s="9"/>
      <c r="Y43" s="9"/>
    </row>
    <row r="44" spans="1:25" s="3" customFormat="1" ht="79.5" customHeight="1">
      <c r="A44" s="130" t="s">
        <v>217</v>
      </c>
      <c r="B44" s="285" t="s">
        <v>67</v>
      </c>
      <c r="C44" s="324"/>
      <c r="D44" s="121" t="s">
        <v>42</v>
      </c>
      <c r="E44" s="131"/>
      <c r="F44" s="286"/>
      <c r="G44" s="319">
        <f>G45+G47+G51+G53</f>
        <v>19365.6</v>
      </c>
      <c r="H44" s="319">
        <f>H45+H47+H51+H53</f>
        <v>19264.600000000002</v>
      </c>
      <c r="I44" s="319">
        <f>I45+I47+I51+I53</f>
        <v>17640.3</v>
      </c>
      <c r="J44" s="319">
        <f>J45+J47+J51+J53</f>
        <v>17870</v>
      </c>
      <c r="K44" s="319">
        <f>K45+K47+K51+K53</f>
        <v>17932.7758</v>
      </c>
      <c r="L44" s="143"/>
      <c r="M44" s="336"/>
      <c r="N44" s="337"/>
      <c r="O44" s="138"/>
      <c r="P44" s="138"/>
      <c r="Q44" s="132"/>
      <c r="R44" s="138"/>
      <c r="S44" s="335"/>
      <c r="T44" s="89"/>
      <c r="U44" s="89"/>
      <c r="V44" s="9"/>
      <c r="W44" s="9"/>
      <c r="X44" s="9"/>
      <c r="Y44" s="9"/>
    </row>
    <row r="45" spans="1:25" s="3" customFormat="1" ht="30.75" customHeight="1">
      <c r="A45" s="130" t="s">
        <v>314</v>
      </c>
      <c r="B45" s="285" t="s">
        <v>3</v>
      </c>
      <c r="C45" s="324" t="s">
        <v>50</v>
      </c>
      <c r="D45" s="121" t="s">
        <v>42</v>
      </c>
      <c r="E45" s="131" t="s">
        <v>155</v>
      </c>
      <c r="F45" s="286"/>
      <c r="G45" s="320">
        <f>G46</f>
        <v>1338.8</v>
      </c>
      <c r="H45" s="320">
        <f>H46</f>
        <v>1338.8</v>
      </c>
      <c r="I45" s="320">
        <f>I46</f>
        <v>0</v>
      </c>
      <c r="J45" s="320">
        <f>J46</f>
        <v>0</v>
      </c>
      <c r="K45" s="320">
        <f>K46</f>
        <v>0</v>
      </c>
      <c r="L45" s="143"/>
      <c r="M45" s="336"/>
      <c r="N45" s="337"/>
      <c r="O45" s="138"/>
      <c r="P45" s="138"/>
      <c r="Q45" s="132"/>
      <c r="R45" s="138"/>
      <c r="S45" s="266"/>
      <c r="T45" s="89"/>
      <c r="U45" s="89"/>
      <c r="V45" s="9"/>
      <c r="W45" s="9"/>
      <c r="X45" s="9"/>
      <c r="Y45" s="9"/>
    </row>
    <row r="46" spans="1:25" s="3" customFormat="1" ht="78.75" customHeight="1">
      <c r="A46" s="122" t="s">
        <v>315</v>
      </c>
      <c r="B46" s="287" t="s">
        <v>105</v>
      </c>
      <c r="C46" s="322" t="s">
        <v>50</v>
      </c>
      <c r="D46" s="123" t="s">
        <v>42</v>
      </c>
      <c r="E46" s="124" t="s">
        <v>155</v>
      </c>
      <c r="F46" s="125" t="s">
        <v>106</v>
      </c>
      <c r="G46" s="321">
        <v>1338.8</v>
      </c>
      <c r="H46" s="383">
        <v>1338.8</v>
      </c>
      <c r="I46" s="321">
        <v>0</v>
      </c>
      <c r="J46" s="321">
        <v>0</v>
      </c>
      <c r="K46" s="321">
        <v>0</v>
      </c>
      <c r="L46" s="160"/>
      <c r="M46" s="127"/>
      <c r="N46" s="338"/>
      <c r="O46" s="128"/>
      <c r="P46" s="128"/>
      <c r="Q46" s="129"/>
      <c r="R46" s="128"/>
      <c r="S46" s="155"/>
      <c r="T46" s="89"/>
      <c r="U46" s="89"/>
      <c r="V46" s="9"/>
      <c r="W46" s="9"/>
      <c r="X46" s="9"/>
      <c r="Y46" s="9"/>
    </row>
    <row r="47" spans="1:25" ht="40.5" customHeight="1">
      <c r="A47" s="130" t="s">
        <v>316</v>
      </c>
      <c r="B47" s="285" t="s">
        <v>181</v>
      </c>
      <c r="C47" s="324" t="s">
        <v>50</v>
      </c>
      <c r="D47" s="121" t="s">
        <v>42</v>
      </c>
      <c r="E47" s="131" t="s">
        <v>155</v>
      </c>
      <c r="F47" s="286"/>
      <c r="G47" s="320">
        <f>G48+G49+G50</f>
        <v>16470.199999999997</v>
      </c>
      <c r="H47" s="320">
        <f>H48+H49+H50</f>
        <v>16376.1</v>
      </c>
      <c r="I47" s="320">
        <f>I48+I49+I50</f>
        <v>16078</v>
      </c>
      <c r="J47" s="320">
        <f>J48+J49+J50</f>
        <v>16302.2</v>
      </c>
      <c r="K47" s="320">
        <f>K48+K49+K50</f>
        <v>16359.0758</v>
      </c>
      <c r="L47" s="143"/>
      <c r="M47" s="336"/>
      <c r="N47" s="337"/>
      <c r="O47" s="138"/>
      <c r="P47" s="138"/>
      <c r="Q47" s="132"/>
      <c r="R47" s="138"/>
      <c r="S47" s="266"/>
      <c r="T47" s="59"/>
      <c r="U47" s="59"/>
      <c r="V47" s="4"/>
      <c r="W47" s="4"/>
      <c r="X47" s="4"/>
      <c r="Y47" s="4"/>
    </row>
    <row r="48" spans="1:25" ht="80.25" customHeight="1">
      <c r="A48" s="122" t="s">
        <v>317</v>
      </c>
      <c r="B48" s="287" t="s">
        <v>133</v>
      </c>
      <c r="C48" s="322" t="s">
        <v>50</v>
      </c>
      <c r="D48" s="123" t="s">
        <v>42</v>
      </c>
      <c r="E48" s="124" t="s">
        <v>155</v>
      </c>
      <c r="F48" s="125" t="s">
        <v>106</v>
      </c>
      <c r="G48" s="321">
        <v>10824.8</v>
      </c>
      <c r="H48" s="383">
        <v>10730.7</v>
      </c>
      <c r="I48" s="321">
        <v>12902.2</v>
      </c>
      <c r="J48" s="321">
        <v>12902.2</v>
      </c>
      <c r="K48" s="321">
        <v>12902.2</v>
      </c>
      <c r="L48" s="160"/>
      <c r="M48" s="127"/>
      <c r="N48" s="338"/>
      <c r="O48" s="128"/>
      <c r="P48" s="128"/>
      <c r="Q48" s="129"/>
      <c r="R48" s="128"/>
      <c r="S48" s="155"/>
      <c r="T48" s="59"/>
      <c r="U48" s="59"/>
      <c r="V48" s="4"/>
      <c r="W48" s="4"/>
      <c r="X48" s="4"/>
      <c r="Y48" s="4"/>
    </row>
    <row r="49" spans="1:25" ht="43.5" customHeight="1">
      <c r="A49" s="122" t="s">
        <v>318</v>
      </c>
      <c r="B49" s="287" t="s">
        <v>286</v>
      </c>
      <c r="C49" s="322" t="s">
        <v>50</v>
      </c>
      <c r="D49" s="123" t="s">
        <v>42</v>
      </c>
      <c r="E49" s="124" t="s">
        <v>155</v>
      </c>
      <c r="F49" s="125" t="s">
        <v>93</v>
      </c>
      <c r="G49" s="321">
        <v>4930.3</v>
      </c>
      <c r="H49" s="383">
        <v>4930.3</v>
      </c>
      <c r="I49" s="321">
        <v>3136.8</v>
      </c>
      <c r="J49" s="321">
        <v>3300</v>
      </c>
      <c r="K49" s="321">
        <v>3350</v>
      </c>
      <c r="L49" s="329"/>
      <c r="M49" s="127"/>
      <c r="N49" s="338"/>
      <c r="O49" s="128"/>
      <c r="P49" s="128"/>
      <c r="Q49" s="129"/>
      <c r="R49" s="128"/>
      <c r="S49" s="155"/>
      <c r="T49" s="59"/>
      <c r="U49" s="59"/>
      <c r="V49" s="4"/>
      <c r="W49" s="4"/>
      <c r="X49" s="4"/>
      <c r="Y49" s="4"/>
    </row>
    <row r="50" spans="1:25" ht="17.25" customHeight="1">
      <c r="A50" s="122" t="s">
        <v>319</v>
      </c>
      <c r="B50" s="287" t="s">
        <v>91</v>
      </c>
      <c r="C50" s="322" t="s">
        <v>50</v>
      </c>
      <c r="D50" s="123" t="s">
        <v>42</v>
      </c>
      <c r="E50" s="124" t="s">
        <v>156</v>
      </c>
      <c r="F50" s="125" t="s">
        <v>92</v>
      </c>
      <c r="G50" s="321">
        <v>715.1</v>
      </c>
      <c r="H50" s="383">
        <v>715.1</v>
      </c>
      <c r="I50" s="321">
        <v>39</v>
      </c>
      <c r="J50" s="321">
        <v>100</v>
      </c>
      <c r="K50" s="321">
        <f>J50*1.068758</f>
        <v>106.87580000000001</v>
      </c>
      <c r="L50" s="329"/>
      <c r="M50" s="127"/>
      <c r="N50" s="338"/>
      <c r="O50" s="128"/>
      <c r="P50" s="128"/>
      <c r="Q50" s="129"/>
      <c r="R50" s="128"/>
      <c r="S50" s="155"/>
      <c r="T50" s="59"/>
      <c r="U50" s="59"/>
      <c r="V50" s="4"/>
      <c r="W50" s="4"/>
      <c r="X50" s="4"/>
      <c r="Y50" s="4"/>
    </row>
    <row r="51" spans="1:25" ht="77.25" customHeight="1">
      <c r="A51" s="130" t="s">
        <v>320</v>
      </c>
      <c r="B51" s="285" t="s">
        <v>287</v>
      </c>
      <c r="C51" s="324" t="s">
        <v>50</v>
      </c>
      <c r="D51" s="121" t="s">
        <v>42</v>
      </c>
      <c r="E51" s="131" t="s">
        <v>153</v>
      </c>
      <c r="F51" s="125"/>
      <c r="G51" s="320">
        <f>G52</f>
        <v>6.9</v>
      </c>
      <c r="H51" s="384">
        <f>H52</f>
        <v>0</v>
      </c>
      <c r="I51" s="320">
        <f>I52</f>
        <v>7.2</v>
      </c>
      <c r="J51" s="355">
        <f>J52</f>
        <v>7.5</v>
      </c>
      <c r="K51" s="320">
        <f>K52</f>
        <v>7.8</v>
      </c>
      <c r="L51" s="143"/>
      <c r="M51" s="336"/>
      <c r="N51" s="337"/>
      <c r="O51" s="138"/>
      <c r="P51" s="138"/>
      <c r="Q51" s="132"/>
      <c r="R51" s="128"/>
      <c r="S51" s="266"/>
      <c r="T51" s="59"/>
      <c r="U51" s="59"/>
      <c r="V51" s="4"/>
      <c r="W51" s="4"/>
      <c r="X51" s="4"/>
      <c r="Y51" s="4"/>
    </row>
    <row r="52" spans="1:25" ht="36.75" customHeight="1">
      <c r="A52" s="122" t="s">
        <v>321</v>
      </c>
      <c r="B52" s="287" t="s">
        <v>286</v>
      </c>
      <c r="C52" s="322" t="s">
        <v>50</v>
      </c>
      <c r="D52" s="123" t="s">
        <v>42</v>
      </c>
      <c r="E52" s="124" t="s">
        <v>153</v>
      </c>
      <c r="F52" s="125" t="s">
        <v>93</v>
      </c>
      <c r="G52" s="321">
        <v>6.9</v>
      </c>
      <c r="H52" s="383">
        <v>0</v>
      </c>
      <c r="I52" s="321">
        <v>7.2</v>
      </c>
      <c r="J52" s="321">
        <v>7.5</v>
      </c>
      <c r="K52" s="321">
        <v>7.8</v>
      </c>
      <c r="L52" s="160"/>
      <c r="M52" s="127"/>
      <c r="N52" s="338"/>
      <c r="O52" s="128"/>
      <c r="P52" s="128"/>
      <c r="Q52" s="129"/>
      <c r="R52" s="128"/>
      <c r="S52" s="155"/>
      <c r="T52" s="59"/>
      <c r="U52" s="59"/>
      <c r="V52" s="4"/>
      <c r="W52" s="4"/>
      <c r="X52" s="4"/>
      <c r="Y52" s="4"/>
    </row>
    <row r="53" spans="1:25" ht="76.5" customHeight="1">
      <c r="A53" s="130" t="s">
        <v>322</v>
      </c>
      <c r="B53" s="285" t="s">
        <v>99</v>
      </c>
      <c r="C53" s="324" t="s">
        <v>50</v>
      </c>
      <c r="D53" s="121" t="s">
        <v>42</v>
      </c>
      <c r="E53" s="131" t="s">
        <v>280</v>
      </c>
      <c r="F53" s="292"/>
      <c r="G53" s="319">
        <f>G54+G55</f>
        <v>1549.7</v>
      </c>
      <c r="H53" s="319">
        <f>H54+H55</f>
        <v>1549.7</v>
      </c>
      <c r="I53" s="319">
        <f>I54+I55</f>
        <v>1555.1</v>
      </c>
      <c r="J53" s="319">
        <f>J54+J55</f>
        <v>1560.3</v>
      </c>
      <c r="K53" s="319">
        <f>K54+K55</f>
        <v>1565.9</v>
      </c>
      <c r="L53" s="143"/>
      <c r="M53" s="336"/>
      <c r="N53" s="337"/>
      <c r="O53" s="138"/>
      <c r="P53" s="138"/>
      <c r="Q53" s="132"/>
      <c r="R53" s="141"/>
      <c r="S53" s="335"/>
      <c r="T53" s="59"/>
      <c r="U53" s="59"/>
      <c r="V53" s="4"/>
      <c r="W53" s="4"/>
      <c r="X53" s="4"/>
      <c r="Y53" s="4"/>
    </row>
    <row r="54" spans="1:25" ht="75" customHeight="1">
      <c r="A54" s="122" t="s">
        <v>323</v>
      </c>
      <c r="B54" s="287" t="s">
        <v>133</v>
      </c>
      <c r="C54" s="322" t="s">
        <v>50</v>
      </c>
      <c r="D54" s="123" t="s">
        <v>42</v>
      </c>
      <c r="E54" s="124" t="s">
        <v>280</v>
      </c>
      <c r="F54" s="293">
        <v>100</v>
      </c>
      <c r="G54" s="321">
        <v>1423.5</v>
      </c>
      <c r="H54" s="321">
        <v>1423.5</v>
      </c>
      <c r="I54" s="321">
        <v>1423.5</v>
      </c>
      <c r="J54" s="321">
        <v>1423.5</v>
      </c>
      <c r="K54" s="321">
        <v>1423.5</v>
      </c>
      <c r="L54" s="160"/>
      <c r="M54" s="127"/>
      <c r="N54" s="338"/>
      <c r="O54" s="128"/>
      <c r="P54" s="128"/>
      <c r="Q54" s="129"/>
      <c r="R54" s="142"/>
      <c r="S54" s="155"/>
      <c r="T54" s="59"/>
      <c r="U54" s="59"/>
      <c r="V54" s="4"/>
      <c r="W54" s="4"/>
      <c r="X54" s="4"/>
      <c r="Y54" s="4"/>
    </row>
    <row r="55" spans="1:25" ht="40.5" customHeight="1">
      <c r="A55" s="122" t="s">
        <v>324</v>
      </c>
      <c r="B55" s="287" t="s">
        <v>286</v>
      </c>
      <c r="C55" s="322" t="s">
        <v>50</v>
      </c>
      <c r="D55" s="123" t="s">
        <v>42</v>
      </c>
      <c r="E55" s="124" t="s">
        <v>280</v>
      </c>
      <c r="F55" s="293">
        <v>200</v>
      </c>
      <c r="G55" s="385">
        <v>126.2</v>
      </c>
      <c r="H55" s="385">
        <v>126.2</v>
      </c>
      <c r="I55" s="385">
        <v>131.6</v>
      </c>
      <c r="J55" s="321">
        <v>136.8</v>
      </c>
      <c r="K55" s="321">
        <v>142.4</v>
      </c>
      <c r="L55" s="160"/>
      <c r="M55" s="127"/>
      <c r="N55" s="338"/>
      <c r="O55" s="128"/>
      <c r="P55" s="128"/>
      <c r="Q55" s="129"/>
      <c r="R55" s="142"/>
      <c r="S55" s="156"/>
      <c r="T55" s="59"/>
      <c r="U55" s="59"/>
      <c r="V55" s="4"/>
      <c r="W55" s="4"/>
      <c r="X55" s="4"/>
      <c r="Y55" s="4"/>
    </row>
    <row r="56" spans="1:25" ht="16.5" customHeight="1">
      <c r="A56" s="130" t="s">
        <v>325</v>
      </c>
      <c r="B56" s="285" t="s">
        <v>90</v>
      </c>
      <c r="C56" s="324"/>
      <c r="D56" s="121" t="s">
        <v>89</v>
      </c>
      <c r="E56" s="131"/>
      <c r="F56" s="286"/>
      <c r="G56" s="320">
        <f>G57</f>
        <v>70</v>
      </c>
      <c r="H56" s="320">
        <f>H57</f>
        <v>70</v>
      </c>
      <c r="I56" s="320">
        <v>70</v>
      </c>
      <c r="J56" s="320">
        <f>J57</f>
        <v>70</v>
      </c>
      <c r="K56" s="320">
        <f>K57</f>
        <v>70</v>
      </c>
      <c r="L56" s="143"/>
      <c r="M56" s="336"/>
      <c r="N56" s="337"/>
      <c r="O56" s="138"/>
      <c r="P56" s="138"/>
      <c r="Q56" s="132"/>
      <c r="R56" s="138"/>
      <c r="S56" s="266"/>
      <c r="T56" s="59"/>
      <c r="U56" s="59"/>
      <c r="V56" s="4"/>
      <c r="W56" s="4"/>
      <c r="X56" s="4"/>
      <c r="Y56" s="4"/>
    </row>
    <row r="57" spans="1:25" s="1" customFormat="1" ht="27.75" customHeight="1">
      <c r="A57" s="130" t="s">
        <v>326</v>
      </c>
      <c r="B57" s="285" t="s">
        <v>182</v>
      </c>
      <c r="C57" s="324" t="s">
        <v>50</v>
      </c>
      <c r="D57" s="121" t="s">
        <v>89</v>
      </c>
      <c r="E57" s="131" t="s">
        <v>147</v>
      </c>
      <c r="F57" s="125"/>
      <c r="G57" s="320">
        <f>G58</f>
        <v>70</v>
      </c>
      <c r="H57" s="320">
        <f>H58</f>
        <v>70</v>
      </c>
      <c r="I57" s="320">
        <v>70</v>
      </c>
      <c r="J57" s="320">
        <f>J58</f>
        <v>70</v>
      </c>
      <c r="K57" s="320">
        <f>K58</f>
        <v>70</v>
      </c>
      <c r="L57" s="143"/>
      <c r="M57" s="336"/>
      <c r="N57" s="337"/>
      <c r="O57" s="138"/>
      <c r="P57" s="138"/>
      <c r="Q57" s="132"/>
      <c r="R57" s="128"/>
      <c r="S57" s="266"/>
      <c r="T57" s="94"/>
      <c r="U57" s="94"/>
      <c r="V57" s="21"/>
      <c r="W57" s="21"/>
      <c r="X57" s="21"/>
      <c r="Y57" s="21"/>
    </row>
    <row r="58" spans="1:25" ht="21.75" customHeight="1">
      <c r="A58" s="122" t="s">
        <v>327</v>
      </c>
      <c r="B58" s="287" t="s">
        <v>91</v>
      </c>
      <c r="C58" s="325">
        <v>978</v>
      </c>
      <c r="D58" s="123" t="s">
        <v>89</v>
      </c>
      <c r="E58" s="124" t="s">
        <v>147</v>
      </c>
      <c r="F58" s="125" t="s">
        <v>92</v>
      </c>
      <c r="G58" s="321">
        <v>70</v>
      </c>
      <c r="H58" s="321">
        <v>70</v>
      </c>
      <c r="I58" s="321">
        <v>70</v>
      </c>
      <c r="J58" s="321">
        <v>70</v>
      </c>
      <c r="K58" s="321">
        <v>70</v>
      </c>
      <c r="L58" s="160"/>
      <c r="M58" s="127"/>
      <c r="N58" s="338"/>
      <c r="O58" s="119"/>
      <c r="P58" s="128"/>
      <c r="Q58" s="129"/>
      <c r="R58" s="128"/>
      <c r="S58" s="155"/>
      <c r="T58" s="59"/>
      <c r="U58" s="59"/>
      <c r="V58" s="4"/>
      <c r="W58" s="4"/>
      <c r="X58" s="4"/>
      <c r="Y58" s="4"/>
    </row>
    <row r="59" spans="1:25" ht="29.25" customHeight="1">
      <c r="A59" s="131" t="s">
        <v>328</v>
      </c>
      <c r="B59" s="285" t="s">
        <v>44</v>
      </c>
      <c r="C59" s="324"/>
      <c r="D59" s="121" t="s">
        <v>60</v>
      </c>
      <c r="E59" s="131"/>
      <c r="F59" s="125"/>
      <c r="G59" s="319">
        <f>G60+G62</f>
        <v>20</v>
      </c>
      <c r="H59" s="319">
        <f>H60+H62</f>
        <v>20</v>
      </c>
      <c r="I59" s="319">
        <f>I60+I62</f>
        <v>105</v>
      </c>
      <c r="J59" s="386">
        <f>J60+J62</f>
        <v>106</v>
      </c>
      <c r="K59" s="319">
        <f>K60+K62</f>
        <v>107</v>
      </c>
      <c r="L59" s="143"/>
      <c r="M59" s="132"/>
      <c r="N59" s="337"/>
      <c r="O59" s="138"/>
      <c r="P59" s="138"/>
      <c r="Q59" s="132"/>
      <c r="R59" s="128"/>
      <c r="S59" s="335"/>
      <c r="T59" s="59"/>
      <c r="U59" s="59"/>
      <c r="V59" s="4"/>
      <c r="W59" s="4"/>
      <c r="X59" s="4"/>
      <c r="Y59" s="4"/>
    </row>
    <row r="60" spans="1:25" ht="42.75" customHeight="1">
      <c r="A60" s="131" t="s">
        <v>329</v>
      </c>
      <c r="B60" s="285" t="s">
        <v>149</v>
      </c>
      <c r="C60" s="324" t="s">
        <v>50</v>
      </c>
      <c r="D60" s="121" t="s">
        <v>60</v>
      </c>
      <c r="E60" s="131" t="s">
        <v>165</v>
      </c>
      <c r="F60" s="286"/>
      <c r="G60" s="320">
        <f>G61</f>
        <v>7.5</v>
      </c>
      <c r="H60" s="320">
        <f>H61</f>
        <v>7.5</v>
      </c>
      <c r="I60" s="320">
        <f>I61</f>
        <v>5</v>
      </c>
      <c r="J60" s="355">
        <f>J61</f>
        <v>6</v>
      </c>
      <c r="K60" s="320">
        <f>K61</f>
        <v>7</v>
      </c>
      <c r="L60" s="144"/>
      <c r="M60" s="137">
        <f>H60</f>
        <v>7.5</v>
      </c>
      <c r="N60" s="337"/>
      <c r="O60" s="138"/>
      <c r="P60" s="138"/>
      <c r="Q60" s="132"/>
      <c r="R60" s="138"/>
      <c r="S60" s="266"/>
      <c r="T60" s="59"/>
      <c r="U60" s="59"/>
      <c r="V60" s="59"/>
      <c r="W60" s="4"/>
      <c r="X60" s="4"/>
      <c r="Y60" s="4"/>
    </row>
    <row r="61" spans="1:25" ht="42" customHeight="1">
      <c r="A61" s="124" t="s">
        <v>330</v>
      </c>
      <c r="B61" s="287" t="s">
        <v>286</v>
      </c>
      <c r="C61" s="322" t="s">
        <v>50</v>
      </c>
      <c r="D61" s="123" t="s">
        <v>60</v>
      </c>
      <c r="E61" s="124" t="s">
        <v>165</v>
      </c>
      <c r="F61" s="125" t="s">
        <v>93</v>
      </c>
      <c r="G61" s="321">
        <v>7.5</v>
      </c>
      <c r="H61" s="383">
        <v>7.5</v>
      </c>
      <c r="I61" s="321">
        <v>5</v>
      </c>
      <c r="J61" s="321">
        <v>6</v>
      </c>
      <c r="K61" s="321">
        <v>7</v>
      </c>
      <c r="L61" s="145"/>
      <c r="M61" s="154"/>
      <c r="N61" s="338"/>
      <c r="O61" s="128"/>
      <c r="P61" s="128"/>
      <c r="Q61" s="129"/>
      <c r="R61" s="128"/>
      <c r="S61" s="155"/>
      <c r="T61" s="59"/>
      <c r="U61" s="59"/>
      <c r="V61" s="4"/>
      <c r="W61" s="4"/>
      <c r="X61" s="4"/>
      <c r="Y61" s="4"/>
    </row>
    <row r="62" spans="1:25" ht="109.5" customHeight="1">
      <c r="A62" s="131" t="s">
        <v>331</v>
      </c>
      <c r="B62" s="285" t="s">
        <v>288</v>
      </c>
      <c r="C62" s="324" t="s">
        <v>50</v>
      </c>
      <c r="D62" s="121" t="s">
        <v>60</v>
      </c>
      <c r="E62" s="131" t="s">
        <v>166</v>
      </c>
      <c r="F62" s="286"/>
      <c r="G62" s="320">
        <f>G63</f>
        <v>12.5</v>
      </c>
      <c r="H62" s="320">
        <f>H63</f>
        <v>12.5</v>
      </c>
      <c r="I62" s="320">
        <f>I63</f>
        <v>100</v>
      </c>
      <c r="J62" s="355">
        <f>J63</f>
        <v>100</v>
      </c>
      <c r="K62" s="320">
        <f>K63</f>
        <v>100</v>
      </c>
      <c r="L62" s="145"/>
      <c r="M62" s="137">
        <f>H62</f>
        <v>12.5</v>
      </c>
      <c r="N62" s="337"/>
      <c r="O62" s="138"/>
      <c r="P62" s="138"/>
      <c r="Q62" s="132"/>
      <c r="R62" s="138"/>
      <c r="S62" s="266"/>
      <c r="T62" s="59"/>
      <c r="U62" s="59"/>
      <c r="V62" s="4"/>
      <c r="W62" s="4"/>
      <c r="X62" s="4"/>
      <c r="Y62" s="4"/>
    </row>
    <row r="63" spans="1:25" ht="35.25" customHeight="1">
      <c r="A63" s="124" t="s">
        <v>332</v>
      </c>
      <c r="B63" s="287" t="s">
        <v>286</v>
      </c>
      <c r="C63" s="322" t="s">
        <v>50</v>
      </c>
      <c r="D63" s="123" t="s">
        <v>60</v>
      </c>
      <c r="E63" s="124" t="s">
        <v>166</v>
      </c>
      <c r="F63" s="125" t="s">
        <v>93</v>
      </c>
      <c r="G63" s="321">
        <v>12.5</v>
      </c>
      <c r="H63" s="383">
        <v>12.5</v>
      </c>
      <c r="I63" s="321">
        <v>100</v>
      </c>
      <c r="J63" s="321">
        <v>100</v>
      </c>
      <c r="K63" s="321">
        <v>100</v>
      </c>
      <c r="L63" s="145"/>
      <c r="M63" s="154"/>
      <c r="N63" s="338"/>
      <c r="O63" s="128"/>
      <c r="P63" s="128"/>
      <c r="Q63" s="129"/>
      <c r="R63" s="128"/>
      <c r="S63" s="155"/>
      <c r="T63" s="59"/>
      <c r="U63" s="59"/>
      <c r="V63" s="4"/>
      <c r="W63" s="4"/>
      <c r="X63" s="4"/>
      <c r="Y63" s="4"/>
    </row>
    <row r="64" spans="1:25" ht="27" customHeight="1">
      <c r="A64" s="131" t="s">
        <v>333</v>
      </c>
      <c r="B64" s="285" t="s">
        <v>37</v>
      </c>
      <c r="C64" s="324"/>
      <c r="D64" s="121" t="s">
        <v>36</v>
      </c>
      <c r="E64" s="124"/>
      <c r="F64" s="123"/>
      <c r="G64" s="319">
        <f aca="true" t="shared" si="2" ref="G64:K66">G65</f>
        <v>41.9</v>
      </c>
      <c r="H64" s="319">
        <f t="shared" si="2"/>
        <v>41.9</v>
      </c>
      <c r="I64" s="319">
        <f t="shared" si="2"/>
        <v>15</v>
      </c>
      <c r="J64" s="386">
        <f t="shared" si="2"/>
        <v>30</v>
      </c>
      <c r="K64" s="319">
        <f t="shared" si="2"/>
        <v>30</v>
      </c>
      <c r="L64" s="143"/>
      <c r="M64" s="137"/>
      <c r="N64" s="337"/>
      <c r="O64" s="138"/>
      <c r="P64" s="138"/>
      <c r="Q64" s="129"/>
      <c r="R64" s="128"/>
      <c r="S64" s="335"/>
      <c r="T64" s="59"/>
      <c r="U64" s="59"/>
      <c r="V64" s="4"/>
      <c r="W64" s="4"/>
      <c r="X64" s="4"/>
      <c r="Y64" s="4"/>
    </row>
    <row r="65" spans="1:25" ht="54" customHeight="1">
      <c r="A65" s="131" t="s">
        <v>334</v>
      </c>
      <c r="B65" s="285" t="s">
        <v>52</v>
      </c>
      <c r="C65" s="324" t="s">
        <v>50</v>
      </c>
      <c r="D65" s="121" t="s">
        <v>34</v>
      </c>
      <c r="E65" s="131"/>
      <c r="F65" s="294"/>
      <c r="G65" s="320">
        <f t="shared" si="2"/>
        <v>41.9</v>
      </c>
      <c r="H65" s="320">
        <f t="shared" si="2"/>
        <v>41.9</v>
      </c>
      <c r="I65" s="320">
        <f t="shared" si="2"/>
        <v>15</v>
      </c>
      <c r="J65" s="355">
        <f t="shared" si="2"/>
        <v>30</v>
      </c>
      <c r="K65" s="320">
        <f t="shared" si="2"/>
        <v>30</v>
      </c>
      <c r="L65" s="7"/>
      <c r="M65" s="137"/>
      <c r="N65" s="337"/>
      <c r="O65" s="138"/>
      <c r="P65" s="138"/>
      <c r="Q65" s="132"/>
      <c r="R65" s="140"/>
      <c r="S65" s="266"/>
      <c r="T65" s="59"/>
      <c r="U65" s="59"/>
      <c r="V65" s="4"/>
      <c r="W65" s="4"/>
      <c r="X65" s="4"/>
      <c r="Y65" s="4"/>
    </row>
    <row r="66" spans="1:25" ht="93" customHeight="1">
      <c r="A66" s="131" t="s">
        <v>335</v>
      </c>
      <c r="B66" s="295" t="s">
        <v>276</v>
      </c>
      <c r="C66" s="121" t="s">
        <v>50</v>
      </c>
      <c r="D66" s="121" t="s">
        <v>34</v>
      </c>
      <c r="E66" s="131" t="s">
        <v>167</v>
      </c>
      <c r="F66" s="294"/>
      <c r="G66" s="320">
        <f t="shared" si="2"/>
        <v>41.9</v>
      </c>
      <c r="H66" s="320">
        <f t="shared" si="2"/>
        <v>41.9</v>
      </c>
      <c r="I66" s="320">
        <f t="shared" si="2"/>
        <v>15</v>
      </c>
      <c r="J66" s="355">
        <f t="shared" si="2"/>
        <v>30</v>
      </c>
      <c r="K66" s="320">
        <f t="shared" si="2"/>
        <v>30</v>
      </c>
      <c r="L66" s="143"/>
      <c r="M66" s="137">
        <f>H66</f>
        <v>41.9</v>
      </c>
      <c r="N66" s="345"/>
      <c r="O66" s="138"/>
      <c r="P66" s="138"/>
      <c r="Q66" s="132"/>
      <c r="R66" s="140"/>
      <c r="S66" s="266"/>
      <c r="T66" s="59"/>
      <c r="U66" s="59"/>
      <c r="V66" s="4"/>
      <c r="W66" s="4"/>
      <c r="X66" s="4"/>
      <c r="Y66" s="4"/>
    </row>
    <row r="67" spans="1:25" ht="39" customHeight="1">
      <c r="A67" s="124" t="s">
        <v>336</v>
      </c>
      <c r="B67" s="287" t="s">
        <v>286</v>
      </c>
      <c r="C67" s="322" t="s">
        <v>50</v>
      </c>
      <c r="D67" s="123" t="s">
        <v>34</v>
      </c>
      <c r="E67" s="124" t="s">
        <v>167</v>
      </c>
      <c r="F67" s="125" t="s">
        <v>93</v>
      </c>
      <c r="G67" s="321">
        <v>41.9</v>
      </c>
      <c r="H67" s="383">
        <v>41.9</v>
      </c>
      <c r="I67" s="321">
        <v>15</v>
      </c>
      <c r="J67" s="321">
        <v>30</v>
      </c>
      <c r="K67" s="321">
        <v>30</v>
      </c>
      <c r="L67" s="11"/>
      <c r="M67" s="154"/>
      <c r="N67" s="338"/>
      <c r="O67" s="128"/>
      <c r="P67" s="128"/>
      <c r="Q67" s="129"/>
      <c r="R67" s="128"/>
      <c r="S67" s="155"/>
      <c r="T67" s="59"/>
      <c r="U67" s="59"/>
      <c r="V67" s="4"/>
      <c r="W67" s="4"/>
      <c r="X67" s="4"/>
      <c r="Y67" s="4"/>
    </row>
    <row r="68" spans="1:25" ht="19.5" customHeight="1">
      <c r="A68" s="131" t="s">
        <v>337</v>
      </c>
      <c r="B68" s="285" t="s">
        <v>70</v>
      </c>
      <c r="C68" s="322"/>
      <c r="D68" s="121" t="s">
        <v>71</v>
      </c>
      <c r="E68" s="124"/>
      <c r="F68" s="125"/>
      <c r="G68" s="319">
        <f>G69+G72</f>
        <v>373.4</v>
      </c>
      <c r="H68" s="319">
        <f>H69+H72</f>
        <v>373.4</v>
      </c>
      <c r="I68" s="319">
        <f>I69+I72</f>
        <v>572.6</v>
      </c>
      <c r="J68" s="319">
        <f>J69+J72</f>
        <v>579</v>
      </c>
      <c r="K68" s="319">
        <f>K69+K72</f>
        <v>600</v>
      </c>
      <c r="L68" s="145"/>
      <c r="M68" s="137"/>
      <c r="N68" s="337"/>
      <c r="O68" s="128"/>
      <c r="P68" s="138"/>
      <c r="Q68" s="129"/>
      <c r="R68" s="128"/>
      <c r="S68" s="335"/>
      <c r="T68" s="59"/>
      <c r="U68" s="59"/>
      <c r="V68" s="4"/>
      <c r="W68" s="4"/>
      <c r="X68" s="4"/>
      <c r="Y68" s="4"/>
    </row>
    <row r="69" spans="1:25" ht="22.5" customHeight="1">
      <c r="A69" s="131" t="s">
        <v>338</v>
      </c>
      <c r="B69" s="285" t="s">
        <v>75</v>
      </c>
      <c r="C69" s="324"/>
      <c r="D69" s="121" t="s">
        <v>72</v>
      </c>
      <c r="E69" s="124"/>
      <c r="F69" s="125"/>
      <c r="G69" s="319">
        <f aca="true" t="shared" si="3" ref="G69:K70">G70</f>
        <v>349.4</v>
      </c>
      <c r="H69" s="319">
        <f t="shared" si="3"/>
        <v>349.4</v>
      </c>
      <c r="I69" s="319">
        <f t="shared" si="3"/>
        <v>554.6</v>
      </c>
      <c r="J69" s="319">
        <f t="shared" si="3"/>
        <v>560</v>
      </c>
      <c r="K69" s="319">
        <f t="shared" si="3"/>
        <v>580</v>
      </c>
      <c r="L69" s="7"/>
      <c r="M69" s="137"/>
      <c r="N69" s="337"/>
      <c r="O69" s="138"/>
      <c r="P69" s="138"/>
      <c r="Q69" s="129"/>
      <c r="R69" s="128"/>
      <c r="S69" s="335"/>
      <c r="T69" s="59"/>
      <c r="U69" s="59"/>
      <c r="V69" s="4"/>
      <c r="W69" s="4"/>
      <c r="X69" s="4"/>
      <c r="Y69" s="4"/>
    </row>
    <row r="70" spans="1:25" ht="66" customHeight="1">
      <c r="A70" s="131" t="s">
        <v>339</v>
      </c>
      <c r="B70" s="285" t="s">
        <v>281</v>
      </c>
      <c r="C70" s="324" t="s">
        <v>50</v>
      </c>
      <c r="D70" s="121" t="s">
        <v>72</v>
      </c>
      <c r="E70" s="131" t="s">
        <v>168</v>
      </c>
      <c r="F70" s="125"/>
      <c r="G70" s="384">
        <f t="shared" si="3"/>
        <v>349.4</v>
      </c>
      <c r="H70" s="384">
        <f t="shared" si="3"/>
        <v>349.4</v>
      </c>
      <c r="I70" s="384">
        <f t="shared" si="3"/>
        <v>554.6</v>
      </c>
      <c r="J70" s="384">
        <f t="shared" si="3"/>
        <v>560</v>
      </c>
      <c r="K70" s="384">
        <f t="shared" si="3"/>
        <v>580</v>
      </c>
      <c r="L70" s="145"/>
      <c r="M70" s="137"/>
      <c r="N70" s="337"/>
      <c r="O70" s="138"/>
      <c r="P70" s="138"/>
      <c r="Q70" s="132"/>
      <c r="R70" s="128"/>
      <c r="S70" s="346"/>
      <c r="T70" s="59"/>
      <c r="U70" s="59"/>
      <c r="V70" s="4"/>
      <c r="W70" s="4"/>
      <c r="X70" s="4"/>
      <c r="Y70" s="4"/>
    </row>
    <row r="71" spans="1:25" ht="42" customHeight="1">
      <c r="A71" s="122" t="s">
        <v>340</v>
      </c>
      <c r="B71" s="287" t="s">
        <v>286</v>
      </c>
      <c r="C71" s="322" t="s">
        <v>50</v>
      </c>
      <c r="D71" s="123" t="s">
        <v>72</v>
      </c>
      <c r="E71" s="124" t="s">
        <v>168</v>
      </c>
      <c r="F71" s="125" t="s">
        <v>93</v>
      </c>
      <c r="G71" s="385">
        <v>349.4</v>
      </c>
      <c r="H71" s="383">
        <v>349.4</v>
      </c>
      <c r="I71" s="385">
        <v>554.6</v>
      </c>
      <c r="J71" s="321">
        <v>560</v>
      </c>
      <c r="K71" s="321">
        <v>580</v>
      </c>
      <c r="L71" s="145"/>
      <c r="M71" s="377"/>
      <c r="N71" s="338"/>
      <c r="O71" s="128"/>
      <c r="P71" s="128"/>
      <c r="Q71" s="129"/>
      <c r="R71" s="128"/>
      <c r="S71" s="156"/>
      <c r="T71" s="59"/>
      <c r="U71" s="59"/>
      <c r="V71" s="4"/>
      <c r="W71" s="4"/>
      <c r="X71" s="4"/>
      <c r="Y71" s="4"/>
    </row>
    <row r="72" spans="1:25" ht="33.75" customHeight="1">
      <c r="A72" s="131" t="s">
        <v>341</v>
      </c>
      <c r="B72" s="285" t="s">
        <v>300</v>
      </c>
      <c r="C72" s="322"/>
      <c r="D72" s="121" t="s">
        <v>299</v>
      </c>
      <c r="E72" s="124"/>
      <c r="F72" s="125"/>
      <c r="G72" s="387">
        <f aca="true" t="shared" si="4" ref="G72:K73">G73</f>
        <v>24</v>
      </c>
      <c r="H72" s="387">
        <f t="shared" si="4"/>
        <v>24</v>
      </c>
      <c r="I72" s="387">
        <f t="shared" si="4"/>
        <v>18</v>
      </c>
      <c r="J72" s="387">
        <f t="shared" si="4"/>
        <v>19</v>
      </c>
      <c r="K72" s="387">
        <f t="shared" si="4"/>
        <v>20</v>
      </c>
      <c r="L72" s="145"/>
      <c r="M72" s="377"/>
      <c r="N72" s="338"/>
      <c r="O72" s="128"/>
      <c r="P72" s="128"/>
      <c r="Q72" s="129"/>
      <c r="R72" s="128"/>
      <c r="S72" s="156"/>
      <c r="T72" s="59"/>
      <c r="U72" s="59"/>
      <c r="V72" s="4"/>
      <c r="W72" s="4"/>
      <c r="X72" s="4"/>
      <c r="Y72" s="4"/>
    </row>
    <row r="73" spans="1:25" ht="39.75" customHeight="1">
      <c r="A73" s="131" t="s">
        <v>342</v>
      </c>
      <c r="B73" s="285" t="s">
        <v>290</v>
      </c>
      <c r="C73" s="324" t="s">
        <v>50</v>
      </c>
      <c r="D73" s="121" t="s">
        <v>299</v>
      </c>
      <c r="E73" s="131" t="s">
        <v>169</v>
      </c>
      <c r="F73" s="125"/>
      <c r="G73" s="320">
        <f t="shared" si="4"/>
        <v>24</v>
      </c>
      <c r="H73" s="384">
        <f t="shared" si="4"/>
        <v>24</v>
      </c>
      <c r="I73" s="320">
        <f t="shared" si="4"/>
        <v>18</v>
      </c>
      <c r="J73" s="388">
        <f t="shared" si="4"/>
        <v>19</v>
      </c>
      <c r="K73" s="384">
        <f t="shared" si="4"/>
        <v>20</v>
      </c>
      <c r="L73" s="145"/>
      <c r="M73" s="137">
        <f>H73</f>
        <v>24</v>
      </c>
      <c r="N73" s="337"/>
      <c r="O73" s="138"/>
      <c r="P73" s="138"/>
      <c r="Q73" s="132"/>
      <c r="R73" s="128"/>
      <c r="S73" s="266"/>
      <c r="T73" s="59"/>
      <c r="U73" s="59"/>
      <c r="V73" s="4"/>
      <c r="W73" s="4"/>
      <c r="X73" s="4"/>
      <c r="Y73" s="4"/>
    </row>
    <row r="74" spans="1:25" ht="42.75" customHeight="1">
      <c r="A74" s="122" t="s">
        <v>343</v>
      </c>
      <c r="B74" s="287" t="s">
        <v>286</v>
      </c>
      <c r="C74" s="322" t="s">
        <v>50</v>
      </c>
      <c r="D74" s="123" t="s">
        <v>299</v>
      </c>
      <c r="E74" s="124" t="s">
        <v>169</v>
      </c>
      <c r="F74" s="125" t="s">
        <v>93</v>
      </c>
      <c r="G74" s="321">
        <v>24</v>
      </c>
      <c r="H74" s="383">
        <v>24</v>
      </c>
      <c r="I74" s="321">
        <v>18</v>
      </c>
      <c r="J74" s="321">
        <v>19</v>
      </c>
      <c r="K74" s="321">
        <v>20</v>
      </c>
      <c r="L74" s="145"/>
      <c r="M74" s="127"/>
      <c r="N74" s="338"/>
      <c r="O74" s="128"/>
      <c r="P74" s="128"/>
      <c r="Q74" s="129"/>
      <c r="R74" s="128"/>
      <c r="S74" s="155"/>
      <c r="T74" s="59"/>
      <c r="U74" s="59"/>
      <c r="V74" s="4"/>
      <c r="W74" s="4"/>
      <c r="X74" s="4"/>
      <c r="Y74" s="4"/>
    </row>
    <row r="75" spans="1:25" ht="32.25" customHeight="1">
      <c r="A75" s="131" t="s">
        <v>344</v>
      </c>
      <c r="B75" s="285" t="s">
        <v>135</v>
      </c>
      <c r="C75" s="322"/>
      <c r="D75" s="121" t="s">
        <v>33</v>
      </c>
      <c r="E75" s="124"/>
      <c r="F75" s="125"/>
      <c r="G75" s="319">
        <f>G76</f>
        <v>18920.600000000002</v>
      </c>
      <c r="H75" s="319">
        <f>H76</f>
        <v>18920.600000000002</v>
      </c>
      <c r="I75" s="319">
        <f>I76</f>
        <v>18416.7</v>
      </c>
      <c r="J75" s="319">
        <f>J76</f>
        <v>9191.3</v>
      </c>
      <c r="K75" s="319">
        <f>K76</f>
        <v>10900</v>
      </c>
      <c r="L75" s="7"/>
      <c r="M75" s="132"/>
      <c r="N75" s="337"/>
      <c r="O75" s="128"/>
      <c r="P75" s="138"/>
      <c r="Q75" s="129"/>
      <c r="R75" s="128"/>
      <c r="S75" s="335"/>
      <c r="T75" s="59"/>
      <c r="U75" s="59"/>
      <c r="V75" s="4"/>
      <c r="W75" s="4"/>
      <c r="X75" s="4"/>
      <c r="Y75" s="4"/>
    </row>
    <row r="76" spans="1:25" ht="22.5" customHeight="1">
      <c r="A76" s="131" t="s">
        <v>345</v>
      </c>
      <c r="B76" s="285" t="s">
        <v>1</v>
      </c>
      <c r="C76" s="324"/>
      <c r="D76" s="121" t="s">
        <v>0</v>
      </c>
      <c r="E76" s="296"/>
      <c r="F76" s="292"/>
      <c r="G76" s="320">
        <f>G77+G79</f>
        <v>18920.600000000002</v>
      </c>
      <c r="H76" s="320">
        <f>H77+H79</f>
        <v>18920.600000000002</v>
      </c>
      <c r="I76" s="320">
        <f>I77+I79</f>
        <v>18416.7</v>
      </c>
      <c r="J76" s="320">
        <f>J77+J79</f>
        <v>9191.3</v>
      </c>
      <c r="K76" s="320">
        <f>K77+K79</f>
        <v>10900</v>
      </c>
      <c r="L76" s="143"/>
      <c r="M76" s="132"/>
      <c r="N76" s="337"/>
      <c r="O76" s="138"/>
      <c r="P76" s="138"/>
      <c r="Q76" s="347"/>
      <c r="R76" s="141"/>
      <c r="S76" s="266"/>
      <c r="T76" s="59"/>
      <c r="U76" s="59"/>
      <c r="V76" s="4"/>
      <c r="W76" s="4"/>
      <c r="X76" s="4"/>
      <c r="Y76" s="4"/>
    </row>
    <row r="77" spans="1:25" ht="42" customHeight="1">
      <c r="A77" s="131" t="s">
        <v>346</v>
      </c>
      <c r="B77" s="285" t="s">
        <v>103</v>
      </c>
      <c r="C77" s="324" t="s">
        <v>50</v>
      </c>
      <c r="D77" s="121" t="s">
        <v>0</v>
      </c>
      <c r="E77" s="131" t="s">
        <v>170</v>
      </c>
      <c r="F77" s="292"/>
      <c r="G77" s="320">
        <f>G78</f>
        <v>16086.7</v>
      </c>
      <c r="H77" s="320">
        <f>H78</f>
        <v>16086.7</v>
      </c>
      <c r="I77" s="320">
        <f>I78</f>
        <v>15999.9</v>
      </c>
      <c r="J77" s="355">
        <f>J78</f>
        <v>7000</v>
      </c>
      <c r="K77" s="320">
        <f>K78</f>
        <v>8500</v>
      </c>
      <c r="L77" s="143"/>
      <c r="M77" s="137">
        <f>H77</f>
        <v>16086.7</v>
      </c>
      <c r="N77" s="337"/>
      <c r="O77" s="138"/>
      <c r="P77" s="138"/>
      <c r="Q77" s="132"/>
      <c r="R77" s="141"/>
      <c r="S77" s="266"/>
      <c r="T77" s="59"/>
      <c r="U77" s="59"/>
      <c r="V77" s="4"/>
      <c r="W77" s="4"/>
      <c r="X77" s="4"/>
      <c r="Y77" s="4"/>
    </row>
    <row r="78" spans="1:25" ht="42" customHeight="1">
      <c r="A78" s="122" t="s">
        <v>347</v>
      </c>
      <c r="B78" s="287" t="s">
        <v>286</v>
      </c>
      <c r="C78" s="322" t="s">
        <v>50</v>
      </c>
      <c r="D78" s="123" t="s">
        <v>0</v>
      </c>
      <c r="E78" s="124" t="s">
        <v>170</v>
      </c>
      <c r="F78" s="125" t="s">
        <v>93</v>
      </c>
      <c r="G78" s="389">
        <v>16086.7</v>
      </c>
      <c r="H78" s="389">
        <v>16086.7</v>
      </c>
      <c r="I78" s="390">
        <v>15999.9</v>
      </c>
      <c r="J78" s="321">
        <v>7000</v>
      </c>
      <c r="K78" s="321">
        <v>8500</v>
      </c>
      <c r="L78" s="145"/>
      <c r="M78" s="127"/>
      <c r="N78" s="338"/>
      <c r="O78" s="128"/>
      <c r="P78" s="128"/>
      <c r="Q78" s="129"/>
      <c r="R78" s="128"/>
      <c r="S78" s="156"/>
      <c r="T78" s="59"/>
      <c r="U78" s="59"/>
      <c r="V78" s="4"/>
      <c r="W78" s="4"/>
      <c r="X78" s="4"/>
      <c r="Y78" s="4"/>
    </row>
    <row r="79" spans="1:25" ht="41.25" customHeight="1">
      <c r="A79" s="131" t="s">
        <v>348</v>
      </c>
      <c r="B79" s="285" t="s">
        <v>104</v>
      </c>
      <c r="C79" s="324" t="s">
        <v>50</v>
      </c>
      <c r="D79" s="121" t="s">
        <v>0</v>
      </c>
      <c r="E79" s="130" t="s">
        <v>171</v>
      </c>
      <c r="F79" s="292"/>
      <c r="G79" s="320">
        <f>G80</f>
        <v>2833.9</v>
      </c>
      <c r="H79" s="320">
        <f>H80</f>
        <v>2833.9</v>
      </c>
      <c r="I79" s="320">
        <f>I80</f>
        <v>2416.8</v>
      </c>
      <c r="J79" s="355">
        <v>2191.3</v>
      </c>
      <c r="K79" s="320">
        <f>K80</f>
        <v>2400</v>
      </c>
      <c r="L79" s="145"/>
      <c r="M79" s="137">
        <f>H79</f>
        <v>2833.9</v>
      </c>
      <c r="N79" s="337"/>
      <c r="O79" s="138"/>
      <c r="P79" s="138"/>
      <c r="Q79" s="336"/>
      <c r="R79" s="141"/>
      <c r="S79" s="266"/>
      <c r="T79" s="59"/>
      <c r="U79" s="59"/>
      <c r="V79" s="4"/>
      <c r="W79" s="4"/>
      <c r="X79" s="4"/>
      <c r="Y79" s="4"/>
    </row>
    <row r="80" spans="1:25" ht="42" customHeight="1">
      <c r="A80" s="122" t="s">
        <v>349</v>
      </c>
      <c r="B80" s="287" t="s">
        <v>286</v>
      </c>
      <c r="C80" s="322" t="s">
        <v>50</v>
      </c>
      <c r="D80" s="123" t="s">
        <v>0</v>
      </c>
      <c r="E80" s="124" t="s">
        <v>171</v>
      </c>
      <c r="F80" s="125" t="s">
        <v>93</v>
      </c>
      <c r="G80" s="385">
        <v>2833.9</v>
      </c>
      <c r="H80" s="385">
        <v>2833.9</v>
      </c>
      <c r="I80" s="385">
        <v>2416.8</v>
      </c>
      <c r="J80" s="321">
        <v>2300</v>
      </c>
      <c r="K80" s="321">
        <v>2400</v>
      </c>
      <c r="L80" s="145"/>
      <c r="M80" s="127"/>
      <c r="N80" s="338"/>
      <c r="O80" s="128"/>
      <c r="P80" s="128"/>
      <c r="Q80" s="129"/>
      <c r="R80" s="128"/>
      <c r="S80" s="156"/>
      <c r="T80" s="59"/>
      <c r="U80" s="59"/>
      <c r="V80" s="4"/>
      <c r="W80" s="4"/>
      <c r="X80" s="4"/>
      <c r="Y80" s="4"/>
    </row>
    <row r="81" spans="1:25" ht="18.75" customHeight="1">
      <c r="A81" s="131" t="s">
        <v>350</v>
      </c>
      <c r="B81" s="285" t="s">
        <v>95</v>
      </c>
      <c r="C81" s="324"/>
      <c r="D81" s="121" t="s">
        <v>97</v>
      </c>
      <c r="E81" s="297"/>
      <c r="F81" s="286"/>
      <c r="G81" s="320">
        <f>G82</f>
        <v>52.5</v>
      </c>
      <c r="H81" s="320">
        <f>H82</f>
        <v>52.5</v>
      </c>
      <c r="I81" s="320">
        <f>I82</f>
        <v>53</v>
      </c>
      <c r="J81" s="320">
        <f>J82</f>
        <v>50</v>
      </c>
      <c r="K81" s="320">
        <f>K82</f>
        <v>50</v>
      </c>
      <c r="L81" s="145"/>
      <c r="M81" s="132"/>
      <c r="N81" s="337"/>
      <c r="O81" s="138"/>
      <c r="P81" s="138"/>
      <c r="Q81" s="348"/>
      <c r="R81" s="138"/>
      <c r="S81" s="266"/>
      <c r="T81" s="59"/>
      <c r="U81" s="59"/>
      <c r="V81" s="4"/>
      <c r="W81" s="4"/>
      <c r="X81" s="4"/>
      <c r="Y81" s="4"/>
    </row>
    <row r="82" spans="1:25" ht="30.75" customHeight="1">
      <c r="A82" s="131" t="s">
        <v>351</v>
      </c>
      <c r="B82" s="285" t="s">
        <v>96</v>
      </c>
      <c r="C82" s="324"/>
      <c r="D82" s="121" t="s">
        <v>98</v>
      </c>
      <c r="E82" s="297"/>
      <c r="F82" s="286"/>
      <c r="G82" s="320">
        <f aca="true" t="shared" si="5" ref="G82:I83">G83</f>
        <v>52.5</v>
      </c>
      <c r="H82" s="320">
        <f t="shared" si="5"/>
        <v>52.5</v>
      </c>
      <c r="I82" s="320">
        <f t="shared" si="5"/>
        <v>53</v>
      </c>
      <c r="J82" s="320">
        <f>J83</f>
        <v>50</v>
      </c>
      <c r="K82" s="320">
        <f>K83</f>
        <v>50</v>
      </c>
      <c r="L82" s="7"/>
      <c r="M82" s="132"/>
      <c r="N82" s="337"/>
      <c r="O82" s="138"/>
      <c r="P82" s="138"/>
      <c r="Q82" s="348"/>
      <c r="R82" s="138"/>
      <c r="S82" s="266"/>
      <c r="T82" s="59"/>
      <c r="U82" s="59"/>
      <c r="V82" s="4"/>
      <c r="W82" s="4"/>
      <c r="X82" s="4"/>
      <c r="Y82" s="4"/>
    </row>
    <row r="83" spans="1:25" ht="51.75" customHeight="1">
      <c r="A83" s="131" t="s">
        <v>352</v>
      </c>
      <c r="B83" s="285" t="s">
        <v>291</v>
      </c>
      <c r="C83" s="324" t="s">
        <v>50</v>
      </c>
      <c r="D83" s="121" t="s">
        <v>98</v>
      </c>
      <c r="E83" s="130" t="s">
        <v>172</v>
      </c>
      <c r="F83" s="89"/>
      <c r="G83" s="320">
        <f t="shared" si="5"/>
        <v>52.5</v>
      </c>
      <c r="H83" s="320">
        <f t="shared" si="5"/>
        <v>52.5</v>
      </c>
      <c r="I83" s="320">
        <f t="shared" si="5"/>
        <v>53</v>
      </c>
      <c r="J83" s="355">
        <f>J84</f>
        <v>50</v>
      </c>
      <c r="K83" s="320">
        <f>K84</f>
        <v>50</v>
      </c>
      <c r="L83" s="145"/>
      <c r="M83" s="137">
        <f>H83</f>
        <v>52.5</v>
      </c>
      <c r="N83" s="337"/>
      <c r="O83" s="138"/>
      <c r="P83" s="138"/>
      <c r="Q83" s="336"/>
      <c r="R83" s="89"/>
      <c r="S83" s="266"/>
      <c r="T83" s="59"/>
      <c r="U83" s="59"/>
      <c r="V83" s="4"/>
      <c r="W83" s="4"/>
      <c r="X83" s="4"/>
      <c r="Y83" s="4"/>
    </row>
    <row r="84" spans="1:25" ht="40.5" customHeight="1">
      <c r="A84" s="122" t="s">
        <v>353</v>
      </c>
      <c r="B84" s="287" t="s">
        <v>286</v>
      </c>
      <c r="C84" s="322" t="s">
        <v>50</v>
      </c>
      <c r="D84" s="123" t="s">
        <v>98</v>
      </c>
      <c r="E84" s="124" t="s">
        <v>172</v>
      </c>
      <c r="F84" s="125" t="s">
        <v>93</v>
      </c>
      <c r="G84" s="321">
        <v>52.5</v>
      </c>
      <c r="H84" s="321">
        <v>52.5</v>
      </c>
      <c r="I84" s="321">
        <v>53</v>
      </c>
      <c r="J84" s="321">
        <v>50</v>
      </c>
      <c r="K84" s="321">
        <v>50</v>
      </c>
      <c r="L84" s="145"/>
      <c r="M84" s="377"/>
      <c r="N84" s="338"/>
      <c r="O84" s="128"/>
      <c r="P84" s="128"/>
      <c r="Q84" s="129"/>
      <c r="R84" s="128"/>
      <c r="S84" s="155"/>
      <c r="T84" s="59"/>
      <c r="U84" s="59"/>
      <c r="V84" s="4"/>
      <c r="W84" s="4"/>
      <c r="X84" s="4"/>
      <c r="Y84" s="4"/>
    </row>
    <row r="85" spans="1:25" ht="18.75" customHeight="1">
      <c r="A85" s="131" t="s">
        <v>354</v>
      </c>
      <c r="B85" s="285" t="s">
        <v>20</v>
      </c>
      <c r="C85" s="326"/>
      <c r="D85" s="121" t="s">
        <v>35</v>
      </c>
      <c r="E85" s="131"/>
      <c r="F85" s="286"/>
      <c r="G85" s="320">
        <f>G86+G89+G92</f>
        <v>997.4</v>
      </c>
      <c r="H85" s="320">
        <f>H86+H89+H92</f>
        <v>997.4</v>
      </c>
      <c r="I85" s="320">
        <f>I86+I89+I92</f>
        <v>1038.1</v>
      </c>
      <c r="J85" s="320">
        <f>J86+J89+J92</f>
        <v>892.5</v>
      </c>
      <c r="K85" s="320">
        <f>K86+K89+K92</f>
        <v>924.2</v>
      </c>
      <c r="L85" s="145"/>
      <c r="M85" s="137"/>
      <c r="N85" s="337"/>
      <c r="O85" s="139"/>
      <c r="P85" s="138"/>
      <c r="Q85" s="132"/>
      <c r="R85" s="138"/>
      <c r="S85" s="266"/>
      <c r="T85" s="59"/>
      <c r="U85" s="59"/>
      <c r="V85" s="4"/>
      <c r="W85" s="4"/>
      <c r="X85" s="4"/>
      <c r="Y85" s="4"/>
    </row>
    <row r="86" spans="1:25" ht="42" customHeight="1">
      <c r="A86" s="131" t="s">
        <v>355</v>
      </c>
      <c r="B86" s="285" t="s">
        <v>76</v>
      </c>
      <c r="C86" s="324"/>
      <c r="D86" s="121" t="s">
        <v>77</v>
      </c>
      <c r="E86" s="131"/>
      <c r="F86" s="125"/>
      <c r="G86" s="320">
        <f aca="true" t="shared" si="6" ref="G86:K87">G87</f>
        <v>256.4</v>
      </c>
      <c r="H86" s="320">
        <f t="shared" si="6"/>
        <v>256.4</v>
      </c>
      <c r="I86" s="320">
        <f t="shared" si="6"/>
        <v>255</v>
      </c>
      <c r="J86" s="320">
        <f t="shared" si="6"/>
        <v>150</v>
      </c>
      <c r="K86" s="320">
        <f t="shared" si="6"/>
        <v>160</v>
      </c>
      <c r="L86" s="7"/>
      <c r="M86" s="137"/>
      <c r="N86" s="337"/>
      <c r="O86" s="138"/>
      <c r="P86" s="138"/>
      <c r="Q86" s="132"/>
      <c r="R86" s="128"/>
      <c r="S86" s="266"/>
      <c r="T86" s="59"/>
      <c r="U86" s="59"/>
      <c r="V86" s="4"/>
      <c r="W86" s="4"/>
      <c r="X86" s="4"/>
      <c r="Y86" s="4"/>
    </row>
    <row r="87" spans="1:25" ht="97.5" customHeight="1">
      <c r="A87" s="131" t="s">
        <v>356</v>
      </c>
      <c r="B87" s="298" t="s">
        <v>161</v>
      </c>
      <c r="C87" s="324" t="s">
        <v>50</v>
      </c>
      <c r="D87" s="121" t="s">
        <v>77</v>
      </c>
      <c r="E87" s="131" t="s">
        <v>144</v>
      </c>
      <c r="F87" s="125"/>
      <c r="G87" s="320">
        <f t="shared" si="6"/>
        <v>256.4</v>
      </c>
      <c r="H87" s="320">
        <f t="shared" si="6"/>
        <v>256.4</v>
      </c>
      <c r="I87" s="320">
        <f t="shared" si="6"/>
        <v>255</v>
      </c>
      <c r="J87" s="355">
        <f t="shared" si="6"/>
        <v>150</v>
      </c>
      <c r="K87" s="320">
        <f t="shared" si="6"/>
        <v>160</v>
      </c>
      <c r="L87" s="145"/>
      <c r="M87" s="137">
        <f>H87</f>
        <v>256.4</v>
      </c>
      <c r="N87" s="349"/>
      <c r="O87" s="138"/>
      <c r="P87" s="138"/>
      <c r="Q87" s="132"/>
      <c r="R87" s="128"/>
      <c r="S87" s="266"/>
      <c r="T87" s="59"/>
      <c r="U87" s="59"/>
      <c r="V87" s="4"/>
      <c r="W87" s="4"/>
      <c r="X87" s="4"/>
      <c r="Y87" s="4"/>
    </row>
    <row r="88" spans="1:25" ht="40.5" customHeight="1">
      <c r="A88" s="124" t="s">
        <v>357</v>
      </c>
      <c r="B88" s="287" t="s">
        <v>286</v>
      </c>
      <c r="C88" s="322" t="s">
        <v>50</v>
      </c>
      <c r="D88" s="123" t="s">
        <v>77</v>
      </c>
      <c r="E88" s="124" t="s">
        <v>144</v>
      </c>
      <c r="F88" s="125" t="s">
        <v>93</v>
      </c>
      <c r="G88" s="321">
        <v>256.4</v>
      </c>
      <c r="H88" s="321">
        <v>256.4</v>
      </c>
      <c r="I88" s="321">
        <v>255</v>
      </c>
      <c r="J88" s="321">
        <v>150</v>
      </c>
      <c r="K88" s="321">
        <v>160</v>
      </c>
      <c r="L88" s="145"/>
      <c r="M88" s="154"/>
      <c r="N88" s="338"/>
      <c r="O88" s="128"/>
      <c r="P88" s="128"/>
      <c r="Q88" s="129"/>
      <c r="R88" s="128"/>
      <c r="S88" s="155"/>
      <c r="T88" s="59"/>
      <c r="U88" s="59"/>
      <c r="V88" s="4"/>
      <c r="W88" s="4"/>
      <c r="X88" s="4"/>
      <c r="Y88" s="4"/>
    </row>
    <row r="89" spans="1:25" ht="21.75" customHeight="1">
      <c r="A89" s="131" t="s">
        <v>358</v>
      </c>
      <c r="B89" s="285" t="s">
        <v>282</v>
      </c>
      <c r="C89" s="324"/>
      <c r="D89" s="121" t="s">
        <v>40</v>
      </c>
      <c r="E89" s="131"/>
      <c r="F89" s="125"/>
      <c r="G89" s="320">
        <f aca="true" t="shared" si="7" ref="G89:K90">G90</f>
        <v>606</v>
      </c>
      <c r="H89" s="320">
        <f t="shared" si="7"/>
        <v>606</v>
      </c>
      <c r="I89" s="320">
        <f t="shared" si="7"/>
        <v>600</v>
      </c>
      <c r="J89" s="320">
        <f t="shared" si="7"/>
        <v>620</v>
      </c>
      <c r="K89" s="320">
        <f t="shared" si="7"/>
        <v>630</v>
      </c>
      <c r="L89" s="143"/>
      <c r="M89" s="137"/>
      <c r="N89" s="337"/>
      <c r="O89" s="138"/>
      <c r="P89" s="138"/>
      <c r="Q89" s="132"/>
      <c r="R89" s="128"/>
      <c r="S89" s="266"/>
      <c r="T89" s="59"/>
      <c r="U89" s="59"/>
      <c r="V89" s="4"/>
      <c r="W89" s="4"/>
      <c r="X89" s="4"/>
      <c r="Y89" s="4"/>
    </row>
    <row r="90" spans="1:25" ht="43.5" customHeight="1">
      <c r="A90" s="131" t="s">
        <v>359</v>
      </c>
      <c r="B90" s="285" t="s">
        <v>292</v>
      </c>
      <c r="C90" s="324" t="s">
        <v>50</v>
      </c>
      <c r="D90" s="121" t="s">
        <v>40</v>
      </c>
      <c r="E90" s="131" t="s">
        <v>177</v>
      </c>
      <c r="F90" s="125"/>
      <c r="G90" s="320">
        <f t="shared" si="7"/>
        <v>606</v>
      </c>
      <c r="H90" s="320">
        <f t="shared" si="7"/>
        <v>606</v>
      </c>
      <c r="I90" s="320">
        <f t="shared" si="7"/>
        <v>600</v>
      </c>
      <c r="J90" s="355">
        <f t="shared" si="7"/>
        <v>620</v>
      </c>
      <c r="K90" s="320">
        <f t="shared" si="7"/>
        <v>630</v>
      </c>
      <c r="L90" s="145"/>
      <c r="M90" s="137">
        <f>H90</f>
        <v>606</v>
      </c>
      <c r="N90" s="337"/>
      <c r="O90" s="138"/>
      <c r="P90" s="138"/>
      <c r="Q90" s="132"/>
      <c r="R90" s="128"/>
      <c r="S90" s="266"/>
      <c r="T90" s="59"/>
      <c r="U90" s="59"/>
      <c r="V90" s="4"/>
      <c r="W90" s="4"/>
      <c r="X90" s="4"/>
      <c r="Y90" s="4"/>
    </row>
    <row r="91" spans="1:25" ht="44.25" customHeight="1">
      <c r="A91" s="124" t="s">
        <v>360</v>
      </c>
      <c r="B91" s="287" t="s">
        <v>286</v>
      </c>
      <c r="C91" s="322" t="s">
        <v>50</v>
      </c>
      <c r="D91" s="123" t="s">
        <v>40</v>
      </c>
      <c r="E91" s="124" t="s">
        <v>177</v>
      </c>
      <c r="F91" s="125" t="s">
        <v>93</v>
      </c>
      <c r="G91" s="321">
        <v>606</v>
      </c>
      <c r="H91" s="321">
        <v>606</v>
      </c>
      <c r="I91" s="321">
        <v>600</v>
      </c>
      <c r="J91" s="321">
        <v>620</v>
      </c>
      <c r="K91" s="321">
        <v>630</v>
      </c>
      <c r="L91" s="145"/>
      <c r="M91" s="154"/>
      <c r="N91" s="338"/>
      <c r="O91" s="128"/>
      <c r="P91" s="128"/>
      <c r="Q91" s="129"/>
      <c r="R91" s="128"/>
      <c r="S91" s="155"/>
      <c r="T91" s="59"/>
      <c r="U91" s="59"/>
      <c r="V91" s="4"/>
      <c r="W91" s="4"/>
      <c r="X91" s="4"/>
      <c r="Y91" s="4"/>
    </row>
    <row r="92" spans="1:25" ht="39.75" customHeight="1">
      <c r="A92" s="131" t="s">
        <v>361</v>
      </c>
      <c r="B92" s="285" t="s">
        <v>82</v>
      </c>
      <c r="C92" s="322"/>
      <c r="D92" s="121" t="s">
        <v>83</v>
      </c>
      <c r="E92" s="124"/>
      <c r="F92" s="125"/>
      <c r="G92" s="320">
        <f>G93+G95+G99+G97</f>
        <v>135</v>
      </c>
      <c r="H92" s="320">
        <f>H93+H95+H99+H97</f>
        <v>135</v>
      </c>
      <c r="I92" s="320">
        <f>I93+I95+I99+I97</f>
        <v>183.1</v>
      </c>
      <c r="J92" s="320">
        <f>J93+J95+J99+J97</f>
        <v>122.5</v>
      </c>
      <c r="K92" s="320">
        <f>K93+K95+K99+K97</f>
        <v>134.2</v>
      </c>
      <c r="L92" s="145"/>
      <c r="M92" s="137"/>
      <c r="N92" s="337"/>
      <c r="O92" s="128"/>
      <c r="P92" s="138"/>
      <c r="Q92" s="129"/>
      <c r="R92" s="128"/>
      <c r="S92" s="266"/>
      <c r="T92" s="59"/>
      <c r="U92" s="59"/>
      <c r="V92" s="4"/>
      <c r="W92" s="4"/>
      <c r="X92" s="4"/>
      <c r="Y92" s="4"/>
    </row>
    <row r="93" spans="1:25" ht="55.5" customHeight="1">
      <c r="A93" s="131" t="s">
        <v>362</v>
      </c>
      <c r="B93" s="285" t="s">
        <v>293</v>
      </c>
      <c r="C93" s="324" t="s">
        <v>50</v>
      </c>
      <c r="D93" s="121" t="s">
        <v>83</v>
      </c>
      <c r="E93" s="131" t="s">
        <v>178</v>
      </c>
      <c r="F93" s="286"/>
      <c r="G93" s="320">
        <f>G94</f>
        <v>75</v>
      </c>
      <c r="H93" s="320">
        <f>H94</f>
        <v>75</v>
      </c>
      <c r="I93" s="320">
        <f>I94</f>
        <v>153.1</v>
      </c>
      <c r="J93" s="320">
        <f>J94</f>
        <v>90</v>
      </c>
      <c r="K93" s="320">
        <f>K94</f>
        <v>100</v>
      </c>
      <c r="L93" s="145"/>
      <c r="M93" s="137">
        <f>H93</f>
        <v>75</v>
      </c>
      <c r="N93" s="337"/>
      <c r="O93" s="138"/>
      <c r="P93" s="138"/>
      <c r="Q93" s="132"/>
      <c r="R93" s="138"/>
      <c r="S93" s="266"/>
      <c r="T93" s="59"/>
      <c r="U93" s="59"/>
      <c r="V93" s="4"/>
      <c r="W93" s="4"/>
      <c r="X93" s="4"/>
      <c r="Y93" s="4"/>
    </row>
    <row r="94" spans="1:25" ht="41.25" customHeight="1">
      <c r="A94" s="124" t="s">
        <v>363</v>
      </c>
      <c r="B94" s="287" t="s">
        <v>286</v>
      </c>
      <c r="C94" s="322" t="s">
        <v>50</v>
      </c>
      <c r="D94" s="123" t="s">
        <v>83</v>
      </c>
      <c r="E94" s="124" t="s">
        <v>178</v>
      </c>
      <c r="F94" s="125" t="s">
        <v>93</v>
      </c>
      <c r="G94" s="321">
        <v>75</v>
      </c>
      <c r="H94" s="321">
        <v>75</v>
      </c>
      <c r="I94" s="321">
        <v>153.1</v>
      </c>
      <c r="J94" s="331">
        <v>90</v>
      </c>
      <c r="K94" s="321">
        <v>100</v>
      </c>
      <c r="L94" s="145"/>
      <c r="M94" s="154"/>
      <c r="N94" s="338"/>
      <c r="O94" s="128"/>
      <c r="P94" s="128"/>
      <c r="Q94" s="129"/>
      <c r="R94" s="128"/>
      <c r="S94" s="155"/>
      <c r="T94" s="4"/>
      <c r="U94" s="4"/>
      <c r="V94" s="4"/>
      <c r="W94" s="4"/>
      <c r="X94" s="4"/>
      <c r="Y94" s="4"/>
    </row>
    <row r="95" spans="1:25" ht="63.75" customHeight="1">
      <c r="A95" s="131" t="s">
        <v>364</v>
      </c>
      <c r="B95" s="285" t="s">
        <v>134</v>
      </c>
      <c r="C95" s="324" t="s">
        <v>50</v>
      </c>
      <c r="D95" s="121" t="s">
        <v>83</v>
      </c>
      <c r="E95" s="131" t="s">
        <v>179</v>
      </c>
      <c r="F95" s="286"/>
      <c r="G95" s="320">
        <f>G96</f>
        <v>40</v>
      </c>
      <c r="H95" s="320">
        <f>H96</f>
        <v>40</v>
      </c>
      <c r="I95" s="320">
        <f>I96</f>
        <v>15</v>
      </c>
      <c r="J95" s="320">
        <f>J96</f>
        <v>16</v>
      </c>
      <c r="K95" s="320">
        <f>K96</f>
        <v>16.5</v>
      </c>
      <c r="L95" s="145"/>
      <c r="M95" s="137">
        <f>H95</f>
        <v>40</v>
      </c>
      <c r="N95" s="337"/>
      <c r="O95" s="138"/>
      <c r="P95" s="138"/>
      <c r="Q95" s="132"/>
      <c r="R95" s="138"/>
      <c r="S95" s="266"/>
      <c r="T95" s="4"/>
      <c r="U95" s="4"/>
      <c r="V95" s="4"/>
      <c r="W95" s="4"/>
      <c r="X95" s="4"/>
      <c r="Y95" s="4"/>
    </row>
    <row r="96" spans="1:25" ht="42" customHeight="1">
      <c r="A96" s="124" t="s">
        <v>365</v>
      </c>
      <c r="B96" s="287" t="s">
        <v>286</v>
      </c>
      <c r="C96" s="322" t="s">
        <v>50</v>
      </c>
      <c r="D96" s="123" t="s">
        <v>83</v>
      </c>
      <c r="E96" s="124" t="s">
        <v>179</v>
      </c>
      <c r="F96" s="125" t="s">
        <v>93</v>
      </c>
      <c r="G96" s="321">
        <v>40</v>
      </c>
      <c r="H96" s="321">
        <v>40</v>
      </c>
      <c r="I96" s="321">
        <v>15</v>
      </c>
      <c r="J96" s="331">
        <v>16</v>
      </c>
      <c r="K96" s="321">
        <v>16.5</v>
      </c>
      <c r="L96" s="145"/>
      <c r="M96" s="154"/>
      <c r="N96" s="338"/>
      <c r="O96" s="128"/>
      <c r="P96" s="128"/>
      <c r="Q96" s="129"/>
      <c r="R96" s="128"/>
      <c r="S96" s="155"/>
      <c r="T96" s="59"/>
      <c r="U96" s="59"/>
      <c r="V96" s="4"/>
      <c r="W96" s="4"/>
      <c r="X96" s="4"/>
      <c r="Y96" s="4"/>
    </row>
    <row r="97" spans="1:25" ht="73.5" customHeight="1">
      <c r="A97" s="131" t="s">
        <v>366</v>
      </c>
      <c r="B97" s="285" t="s">
        <v>289</v>
      </c>
      <c r="C97" s="324" t="s">
        <v>50</v>
      </c>
      <c r="D97" s="121" t="s">
        <v>83</v>
      </c>
      <c r="E97" s="131" t="s">
        <v>303</v>
      </c>
      <c r="F97" s="300"/>
      <c r="G97" s="320">
        <f>G98</f>
        <v>15</v>
      </c>
      <c r="H97" s="320">
        <f>H98</f>
        <v>15</v>
      </c>
      <c r="I97" s="320">
        <f>I98</f>
        <v>10</v>
      </c>
      <c r="J97" s="320">
        <f>J98</f>
        <v>10.5</v>
      </c>
      <c r="K97" s="320">
        <f>K98</f>
        <v>10.7</v>
      </c>
      <c r="L97" s="145"/>
      <c r="M97" s="154">
        <f>H97</f>
        <v>15</v>
      </c>
      <c r="N97" s="338"/>
      <c r="O97" s="128"/>
      <c r="P97" s="128"/>
      <c r="Q97" s="129"/>
      <c r="R97" s="128"/>
      <c r="S97" s="155"/>
      <c r="T97" s="59"/>
      <c r="U97" s="59"/>
      <c r="V97" s="4"/>
      <c r="W97" s="4"/>
      <c r="X97" s="4"/>
      <c r="Y97" s="4"/>
    </row>
    <row r="98" spans="1:25" ht="42" customHeight="1">
      <c r="A98" s="124" t="s">
        <v>367</v>
      </c>
      <c r="B98" s="287" t="s">
        <v>286</v>
      </c>
      <c r="C98" s="322" t="s">
        <v>50</v>
      </c>
      <c r="D98" s="123" t="s">
        <v>83</v>
      </c>
      <c r="E98" s="124" t="s">
        <v>303</v>
      </c>
      <c r="F98" s="125" t="s">
        <v>93</v>
      </c>
      <c r="G98" s="321">
        <v>15</v>
      </c>
      <c r="H98" s="321">
        <v>15</v>
      </c>
      <c r="I98" s="321">
        <v>10</v>
      </c>
      <c r="J98" s="321">
        <v>10.5</v>
      </c>
      <c r="K98" s="321">
        <v>10.7</v>
      </c>
      <c r="L98" s="145"/>
      <c r="M98" s="154"/>
      <c r="N98" s="338"/>
      <c r="O98" s="128"/>
      <c r="P98" s="128"/>
      <c r="Q98" s="129"/>
      <c r="R98" s="128"/>
      <c r="S98" s="155"/>
      <c r="T98" s="59"/>
      <c r="U98" s="59"/>
      <c r="V98" s="4"/>
      <c r="W98" s="4"/>
      <c r="X98" s="4"/>
      <c r="Y98" s="4"/>
    </row>
    <row r="99" spans="1:25" ht="99.75" customHeight="1">
      <c r="A99" s="131" t="s">
        <v>368</v>
      </c>
      <c r="B99" s="299" t="s">
        <v>277</v>
      </c>
      <c r="C99" s="324" t="s">
        <v>50</v>
      </c>
      <c r="D99" s="121" t="s">
        <v>83</v>
      </c>
      <c r="E99" s="131" t="s">
        <v>180</v>
      </c>
      <c r="F99" s="300"/>
      <c r="G99" s="320">
        <f>G100</f>
        <v>5</v>
      </c>
      <c r="H99" s="320">
        <f>H100</f>
        <v>5</v>
      </c>
      <c r="I99" s="320">
        <f>I100</f>
        <v>5</v>
      </c>
      <c r="J99" s="320">
        <f>J100</f>
        <v>6</v>
      </c>
      <c r="K99" s="320">
        <f>K100</f>
        <v>7</v>
      </c>
      <c r="L99" s="145"/>
      <c r="M99" s="154">
        <f>H99</f>
        <v>5</v>
      </c>
      <c r="N99" s="338"/>
      <c r="O99" s="128"/>
      <c r="P99" s="128"/>
      <c r="Q99" s="129"/>
      <c r="R99" s="128"/>
      <c r="S99" s="155"/>
      <c r="T99" s="59"/>
      <c r="U99" s="59"/>
      <c r="V99" s="4"/>
      <c r="W99" s="4"/>
      <c r="X99" s="4"/>
      <c r="Y99" s="4"/>
    </row>
    <row r="100" spans="1:25" ht="42" customHeight="1">
      <c r="A100" s="124" t="s">
        <v>369</v>
      </c>
      <c r="B100" s="287" t="s">
        <v>286</v>
      </c>
      <c r="C100" s="322" t="s">
        <v>50</v>
      </c>
      <c r="D100" s="123" t="s">
        <v>83</v>
      </c>
      <c r="E100" s="124" t="s">
        <v>180</v>
      </c>
      <c r="F100" s="125" t="s">
        <v>93</v>
      </c>
      <c r="G100" s="321">
        <v>5</v>
      </c>
      <c r="H100" s="321">
        <v>5</v>
      </c>
      <c r="I100" s="321">
        <v>5</v>
      </c>
      <c r="J100" s="321">
        <v>6</v>
      </c>
      <c r="K100" s="321">
        <v>7</v>
      </c>
      <c r="L100" s="145"/>
      <c r="M100" s="154"/>
      <c r="N100" s="338"/>
      <c r="O100" s="128"/>
      <c r="P100" s="128"/>
      <c r="Q100" s="129"/>
      <c r="R100" s="128"/>
      <c r="S100" s="155"/>
      <c r="T100" s="59"/>
      <c r="U100" s="59"/>
      <c r="V100" s="4"/>
      <c r="W100" s="4"/>
      <c r="X100" s="4"/>
      <c r="Y100" s="4"/>
    </row>
    <row r="101" spans="1:25" ht="24" customHeight="1">
      <c r="A101" s="131" t="s">
        <v>370</v>
      </c>
      <c r="B101" s="285" t="s">
        <v>53</v>
      </c>
      <c r="C101" s="326"/>
      <c r="D101" s="121" t="s">
        <v>38</v>
      </c>
      <c r="E101" s="124"/>
      <c r="F101" s="125"/>
      <c r="G101" s="320">
        <f>G102</f>
        <v>26506.600000000002</v>
      </c>
      <c r="H101" s="320">
        <f>H102</f>
        <v>26506.600000000002</v>
      </c>
      <c r="I101" s="320">
        <f>I102</f>
        <v>25778.899999999998</v>
      </c>
      <c r="J101" s="320">
        <f>J102</f>
        <v>23814.8</v>
      </c>
      <c r="K101" s="320">
        <f>K102</f>
        <v>24366.399999999998</v>
      </c>
      <c r="L101" s="145"/>
      <c r="M101" s="137"/>
      <c r="N101" s="337"/>
      <c r="O101" s="139"/>
      <c r="P101" s="138"/>
      <c r="Q101" s="129"/>
      <c r="R101" s="128"/>
      <c r="S101" s="266"/>
      <c r="T101" s="59"/>
      <c r="U101" s="59"/>
      <c r="V101" s="4"/>
      <c r="W101" s="4"/>
      <c r="X101" s="4"/>
      <c r="Y101" s="4"/>
    </row>
    <row r="102" spans="1:25" ht="19.5" customHeight="1">
      <c r="A102" s="131" t="s">
        <v>371</v>
      </c>
      <c r="B102" s="285" t="s">
        <v>45</v>
      </c>
      <c r="C102" s="322"/>
      <c r="D102" s="121" t="s">
        <v>39</v>
      </c>
      <c r="E102" s="131"/>
      <c r="F102" s="286"/>
      <c r="G102" s="320">
        <f>G103+G107+G109+G111+G113+G115</f>
        <v>26506.600000000002</v>
      </c>
      <c r="H102" s="320">
        <f>H103+H107+H109+H111+H113+H115</f>
        <v>26506.600000000002</v>
      </c>
      <c r="I102" s="320">
        <f>I103+I107+I109+I111+I113+I115</f>
        <v>25778.899999999998</v>
      </c>
      <c r="J102" s="320">
        <f>J103+J107+J109+J111+J113+J115</f>
        <v>23814.8</v>
      </c>
      <c r="K102" s="320">
        <f>K103+K107+K109+K111+K113+K115</f>
        <v>24366.399999999998</v>
      </c>
      <c r="L102" s="143"/>
      <c r="M102" s="137"/>
      <c r="N102" s="337"/>
      <c r="O102" s="128"/>
      <c r="P102" s="138"/>
      <c r="Q102" s="132"/>
      <c r="R102" s="138"/>
      <c r="S102" s="266"/>
      <c r="T102" s="59"/>
      <c r="U102" s="59"/>
      <c r="V102" s="4"/>
      <c r="W102" s="4"/>
      <c r="X102" s="4"/>
      <c r="Y102" s="4"/>
    </row>
    <row r="103" spans="1:25" ht="41.25" customHeight="1">
      <c r="A103" s="131" t="s">
        <v>372</v>
      </c>
      <c r="B103" s="298" t="s">
        <v>78</v>
      </c>
      <c r="C103" s="324" t="s">
        <v>50</v>
      </c>
      <c r="D103" s="121" t="s">
        <v>39</v>
      </c>
      <c r="E103" s="131" t="s">
        <v>173</v>
      </c>
      <c r="F103" s="125"/>
      <c r="G103" s="320">
        <f>G104+G105+G106</f>
        <v>18861.7</v>
      </c>
      <c r="H103" s="320">
        <f>H104+H105+H106</f>
        <v>18861.7</v>
      </c>
      <c r="I103" s="320">
        <f>I104+I105+I106</f>
        <v>17685.6</v>
      </c>
      <c r="J103" s="320">
        <f>J104+J105+J106</f>
        <v>17717.6</v>
      </c>
      <c r="K103" s="320">
        <f>K104+K105+K106</f>
        <v>17818.1</v>
      </c>
      <c r="L103" s="145"/>
      <c r="M103" s="137">
        <f>H103</f>
        <v>18861.7</v>
      </c>
      <c r="N103" s="349"/>
      <c r="O103" s="138"/>
      <c r="P103" s="138"/>
      <c r="Q103" s="132"/>
      <c r="R103" s="128"/>
      <c r="S103" s="266"/>
      <c r="T103" s="59"/>
      <c r="U103" s="59"/>
      <c r="V103" s="4"/>
      <c r="W103" s="4"/>
      <c r="X103" s="4"/>
      <c r="Y103" s="4"/>
    </row>
    <row r="104" spans="1:25" ht="76.5" customHeight="1">
      <c r="A104" s="124" t="s">
        <v>373</v>
      </c>
      <c r="B104" s="301" t="s">
        <v>133</v>
      </c>
      <c r="C104" s="322" t="s">
        <v>50</v>
      </c>
      <c r="D104" s="123" t="s">
        <v>39</v>
      </c>
      <c r="E104" s="124" t="s">
        <v>173</v>
      </c>
      <c r="F104" s="125" t="s">
        <v>106</v>
      </c>
      <c r="G104" s="391">
        <v>10895</v>
      </c>
      <c r="H104" s="391">
        <v>10895</v>
      </c>
      <c r="I104" s="391">
        <f>9192.7+2776.2</f>
        <v>11968.900000000001</v>
      </c>
      <c r="J104" s="321">
        <v>12000</v>
      </c>
      <c r="K104" s="321">
        <v>12100</v>
      </c>
      <c r="L104" s="145"/>
      <c r="M104" s="154"/>
      <c r="N104" s="350"/>
      <c r="O104" s="128"/>
      <c r="P104" s="128"/>
      <c r="Q104" s="129"/>
      <c r="R104" s="128"/>
      <c r="S104" s="106"/>
      <c r="T104" s="59"/>
      <c r="U104" s="59"/>
      <c r="V104" s="4"/>
      <c r="W104" s="4"/>
      <c r="X104" s="4"/>
      <c r="Y104" s="4"/>
    </row>
    <row r="105" spans="1:25" ht="42.75" customHeight="1">
      <c r="A105" s="124" t="s">
        <v>374</v>
      </c>
      <c r="B105" s="287" t="s">
        <v>286</v>
      </c>
      <c r="C105" s="322" t="s">
        <v>50</v>
      </c>
      <c r="D105" s="123" t="s">
        <v>39</v>
      </c>
      <c r="E105" s="124" t="s">
        <v>173</v>
      </c>
      <c r="F105" s="125" t="s">
        <v>93</v>
      </c>
      <c r="G105" s="391">
        <v>7961.7</v>
      </c>
      <c r="H105" s="391">
        <v>7961.7</v>
      </c>
      <c r="I105" s="391">
        <v>5710.6</v>
      </c>
      <c r="J105" s="321">
        <v>5710.6</v>
      </c>
      <c r="K105" s="321">
        <v>5710.6</v>
      </c>
      <c r="L105" s="145"/>
      <c r="M105" s="154"/>
      <c r="N105" s="338"/>
      <c r="O105" s="128"/>
      <c r="P105" s="128"/>
      <c r="Q105" s="129"/>
      <c r="R105" s="128"/>
      <c r="S105" s="106"/>
      <c r="T105" s="59"/>
      <c r="U105" s="59"/>
      <c r="V105" s="4"/>
      <c r="W105" s="4"/>
      <c r="X105" s="4"/>
      <c r="Y105" s="4"/>
    </row>
    <row r="106" spans="1:25" ht="15.75" customHeight="1">
      <c r="A106" s="124" t="s">
        <v>375</v>
      </c>
      <c r="B106" s="287" t="s">
        <v>91</v>
      </c>
      <c r="C106" s="322" t="s">
        <v>50</v>
      </c>
      <c r="D106" s="123" t="s">
        <v>39</v>
      </c>
      <c r="E106" s="124" t="s">
        <v>173</v>
      </c>
      <c r="F106" s="125" t="s">
        <v>92</v>
      </c>
      <c r="G106" s="391">
        <v>5</v>
      </c>
      <c r="H106" s="391">
        <v>5</v>
      </c>
      <c r="I106" s="391">
        <v>6.1</v>
      </c>
      <c r="J106" s="331">
        <v>7</v>
      </c>
      <c r="K106" s="321">
        <v>7.5</v>
      </c>
      <c r="L106" s="145"/>
      <c r="M106" s="154"/>
      <c r="N106" s="338"/>
      <c r="O106" s="128"/>
      <c r="P106" s="128"/>
      <c r="Q106" s="129"/>
      <c r="R106" s="128"/>
      <c r="S106" s="106"/>
      <c r="T106" s="59"/>
      <c r="U106" s="59"/>
      <c r="V106" s="4"/>
      <c r="W106" s="4"/>
      <c r="X106" s="4"/>
      <c r="Y106" s="4"/>
    </row>
    <row r="107" spans="1:25" ht="64.5" customHeight="1">
      <c r="A107" s="131" t="s">
        <v>376</v>
      </c>
      <c r="B107" s="285" t="s">
        <v>102</v>
      </c>
      <c r="C107" s="324" t="s">
        <v>50</v>
      </c>
      <c r="D107" s="121" t="s">
        <v>39</v>
      </c>
      <c r="E107" s="131" t="s">
        <v>174</v>
      </c>
      <c r="F107" s="286"/>
      <c r="G107" s="320">
        <f>G108</f>
        <v>4368.5</v>
      </c>
      <c r="H107" s="320">
        <f>H108</f>
        <v>4368.5</v>
      </c>
      <c r="I107" s="320">
        <f>I108</f>
        <v>3184.2</v>
      </c>
      <c r="J107" s="320">
        <f>J108</f>
        <v>3000</v>
      </c>
      <c r="K107" s="320">
        <f>K108</f>
        <v>3150</v>
      </c>
      <c r="L107" s="145"/>
      <c r="M107" s="137">
        <f>H107</f>
        <v>4368.5</v>
      </c>
      <c r="N107" s="337"/>
      <c r="O107" s="138"/>
      <c r="P107" s="138"/>
      <c r="Q107" s="132"/>
      <c r="R107" s="138"/>
      <c r="S107" s="266"/>
      <c r="T107" s="59"/>
      <c r="U107" s="59"/>
      <c r="V107" s="4"/>
      <c r="W107" s="4"/>
      <c r="X107" s="4"/>
      <c r="Y107" s="4"/>
    </row>
    <row r="108" spans="1:25" ht="31.5" customHeight="1">
      <c r="A108" s="124" t="s">
        <v>377</v>
      </c>
      <c r="B108" s="287" t="s">
        <v>94</v>
      </c>
      <c r="C108" s="322" t="s">
        <v>50</v>
      </c>
      <c r="D108" s="123" t="s">
        <v>39</v>
      </c>
      <c r="E108" s="124" t="s">
        <v>174</v>
      </c>
      <c r="F108" s="125" t="s">
        <v>93</v>
      </c>
      <c r="G108" s="321">
        <v>4368.5</v>
      </c>
      <c r="H108" s="321">
        <v>4368.5</v>
      </c>
      <c r="I108" s="321">
        <f>5989.2-2700-105</f>
        <v>3184.2</v>
      </c>
      <c r="J108" s="331">
        <v>3000</v>
      </c>
      <c r="K108" s="321">
        <v>3150</v>
      </c>
      <c r="L108" s="145"/>
      <c r="M108" s="154"/>
      <c r="N108" s="338"/>
      <c r="O108" s="128"/>
      <c r="P108" s="128"/>
      <c r="Q108" s="129"/>
      <c r="R108" s="128"/>
      <c r="S108" s="155"/>
      <c r="T108" s="59"/>
      <c r="U108" s="59"/>
      <c r="V108" s="4"/>
      <c r="W108" s="4"/>
      <c r="X108" s="4"/>
      <c r="Y108" s="4"/>
    </row>
    <row r="109" spans="1:25" ht="54.75" customHeight="1">
      <c r="A109" s="131" t="s">
        <v>378</v>
      </c>
      <c r="B109" s="285" t="s">
        <v>278</v>
      </c>
      <c r="C109" s="324" t="s">
        <v>50</v>
      </c>
      <c r="D109" s="121" t="s">
        <v>39</v>
      </c>
      <c r="E109" s="131" t="s">
        <v>175</v>
      </c>
      <c r="F109" s="286"/>
      <c r="G109" s="320">
        <f>G110</f>
        <v>652.8</v>
      </c>
      <c r="H109" s="320">
        <f>H110</f>
        <v>652.8</v>
      </c>
      <c r="I109" s="320">
        <f>I110</f>
        <v>666</v>
      </c>
      <c r="J109" s="320">
        <f>J110</f>
        <v>500</v>
      </c>
      <c r="K109" s="320">
        <f>K110</f>
        <v>530</v>
      </c>
      <c r="L109" s="145"/>
      <c r="M109" s="137">
        <f>H109</f>
        <v>652.8</v>
      </c>
      <c r="N109" s="337"/>
      <c r="O109" s="138"/>
      <c r="P109" s="138"/>
      <c r="Q109" s="132"/>
      <c r="R109" s="138"/>
      <c r="S109" s="266"/>
      <c r="T109" s="59"/>
      <c r="U109" s="59"/>
      <c r="V109" s="4"/>
      <c r="W109" s="4"/>
      <c r="X109" s="4"/>
      <c r="Y109" s="4"/>
    </row>
    <row r="110" spans="1:25" ht="42" customHeight="1">
      <c r="A110" s="124" t="s">
        <v>379</v>
      </c>
      <c r="B110" s="287" t="s">
        <v>286</v>
      </c>
      <c r="C110" s="322" t="s">
        <v>50</v>
      </c>
      <c r="D110" s="123" t="s">
        <v>39</v>
      </c>
      <c r="E110" s="124" t="s">
        <v>175</v>
      </c>
      <c r="F110" s="125" t="s">
        <v>93</v>
      </c>
      <c r="G110" s="321">
        <v>652.8</v>
      </c>
      <c r="H110" s="321">
        <v>652.8</v>
      </c>
      <c r="I110" s="391">
        <v>666</v>
      </c>
      <c r="J110" s="331">
        <v>500</v>
      </c>
      <c r="K110" s="321">
        <v>530</v>
      </c>
      <c r="L110" s="145"/>
      <c r="M110" s="154"/>
      <c r="N110" s="338"/>
      <c r="O110" s="128"/>
      <c r="P110" s="128"/>
      <c r="Q110" s="129"/>
      <c r="R110" s="128"/>
      <c r="S110" s="106"/>
      <c r="T110" s="59"/>
      <c r="U110" s="59"/>
      <c r="V110" s="4"/>
      <c r="W110" s="4"/>
      <c r="X110" s="4"/>
      <c r="Y110" s="4"/>
    </row>
    <row r="111" spans="1:25" ht="66.75" customHeight="1">
      <c r="A111" s="131" t="s">
        <v>380</v>
      </c>
      <c r="B111" s="285" t="s">
        <v>294</v>
      </c>
      <c r="C111" s="324" t="s">
        <v>50</v>
      </c>
      <c r="D111" s="121" t="s">
        <v>39</v>
      </c>
      <c r="E111" s="131" t="s">
        <v>304</v>
      </c>
      <c r="F111" s="286"/>
      <c r="G111" s="320">
        <f>G112</f>
        <v>702</v>
      </c>
      <c r="H111" s="320">
        <f>H112</f>
        <v>702</v>
      </c>
      <c r="I111" s="320">
        <f>I112</f>
        <v>0</v>
      </c>
      <c r="J111" s="320">
        <f>J112</f>
        <v>0</v>
      </c>
      <c r="K111" s="320">
        <f>K112</f>
        <v>0</v>
      </c>
      <c r="L111" s="145"/>
      <c r="M111" s="137">
        <f>H111</f>
        <v>702</v>
      </c>
      <c r="N111" s="337"/>
      <c r="O111" s="138"/>
      <c r="P111" s="138"/>
      <c r="Q111" s="132"/>
      <c r="R111" s="138"/>
      <c r="S111" s="266"/>
      <c r="T111" s="59"/>
      <c r="U111" s="59"/>
      <c r="V111" s="4"/>
      <c r="W111" s="4"/>
      <c r="X111" s="4"/>
      <c r="Y111" s="4"/>
    </row>
    <row r="112" spans="1:25" ht="44.25" customHeight="1">
      <c r="A112" s="124" t="s">
        <v>381</v>
      </c>
      <c r="B112" s="287" t="s">
        <v>286</v>
      </c>
      <c r="C112" s="322" t="s">
        <v>50</v>
      </c>
      <c r="D112" s="123" t="s">
        <v>39</v>
      </c>
      <c r="E112" s="124" t="s">
        <v>283</v>
      </c>
      <c r="F112" s="125" t="s">
        <v>93</v>
      </c>
      <c r="G112" s="321">
        <v>702</v>
      </c>
      <c r="H112" s="321">
        <v>702</v>
      </c>
      <c r="I112" s="321">
        <v>0</v>
      </c>
      <c r="J112" s="331">
        <v>0</v>
      </c>
      <c r="K112" s="321">
        <v>0</v>
      </c>
      <c r="L112" s="145"/>
      <c r="M112" s="154"/>
      <c r="N112" s="338"/>
      <c r="O112" s="128"/>
      <c r="P112" s="128"/>
      <c r="Q112" s="129"/>
      <c r="R112" s="128"/>
      <c r="S112" s="155"/>
      <c r="T112" s="59"/>
      <c r="U112" s="59"/>
      <c r="V112" s="4"/>
      <c r="W112" s="4"/>
      <c r="X112" s="4"/>
      <c r="Y112" s="4"/>
    </row>
    <row r="113" spans="1:25" ht="53.25" customHeight="1">
      <c r="A113" s="131" t="s">
        <v>382</v>
      </c>
      <c r="B113" s="285" t="s">
        <v>295</v>
      </c>
      <c r="C113" s="324" t="s">
        <v>50</v>
      </c>
      <c r="D113" s="121" t="s">
        <v>39</v>
      </c>
      <c r="E113" s="131" t="s">
        <v>304</v>
      </c>
      <c r="F113" s="286"/>
      <c r="G113" s="320">
        <f>G114</f>
        <v>1758.4</v>
      </c>
      <c r="H113" s="320">
        <f>H114</f>
        <v>1758.4</v>
      </c>
      <c r="I113" s="320">
        <f>I114</f>
        <v>4083.1</v>
      </c>
      <c r="J113" s="320">
        <f>J114</f>
        <v>2447.2</v>
      </c>
      <c r="K113" s="320">
        <f>K114</f>
        <v>2718.3</v>
      </c>
      <c r="L113" s="145"/>
      <c r="M113" s="137">
        <f>H113</f>
        <v>1758.4</v>
      </c>
      <c r="N113" s="337"/>
      <c r="O113" s="138"/>
      <c r="P113" s="138"/>
      <c r="Q113" s="132"/>
      <c r="R113" s="138"/>
      <c r="S113" s="266"/>
      <c r="T113" s="59"/>
      <c r="U113" s="59"/>
      <c r="V113" s="4"/>
      <c r="W113" s="4"/>
      <c r="X113" s="4"/>
      <c r="Y113" s="4"/>
    </row>
    <row r="114" spans="1:25" ht="39.75" customHeight="1">
      <c r="A114" s="124" t="s">
        <v>383</v>
      </c>
      <c r="B114" s="287" t="s">
        <v>286</v>
      </c>
      <c r="C114" s="322" t="s">
        <v>50</v>
      </c>
      <c r="D114" s="123" t="s">
        <v>39</v>
      </c>
      <c r="E114" s="124" t="s">
        <v>304</v>
      </c>
      <c r="F114" s="125" t="s">
        <v>93</v>
      </c>
      <c r="G114" s="390">
        <v>1758.4</v>
      </c>
      <c r="H114" s="390">
        <v>1758.4</v>
      </c>
      <c r="I114" s="392">
        <v>4083.1</v>
      </c>
      <c r="J114" s="331">
        <v>2447.2</v>
      </c>
      <c r="K114" s="321">
        <v>2718.3</v>
      </c>
      <c r="L114" s="330"/>
      <c r="M114" s="154"/>
      <c r="N114" s="338"/>
      <c r="O114" s="128"/>
      <c r="P114" s="128"/>
      <c r="Q114" s="129"/>
      <c r="R114" s="128"/>
      <c r="S114" s="106"/>
      <c r="T114" s="59"/>
      <c r="U114" s="59"/>
      <c r="V114" s="4"/>
      <c r="W114" s="4"/>
      <c r="X114" s="4"/>
      <c r="Y114" s="4"/>
    </row>
    <row r="115" spans="1:25" ht="166.5" customHeight="1">
      <c r="A115" s="131" t="s">
        <v>384</v>
      </c>
      <c r="B115" s="285" t="s">
        <v>284</v>
      </c>
      <c r="C115" s="324" t="s">
        <v>50</v>
      </c>
      <c r="D115" s="121" t="s">
        <v>39</v>
      </c>
      <c r="E115" s="131" t="s">
        <v>285</v>
      </c>
      <c r="F115" s="286"/>
      <c r="G115" s="320">
        <f>G116</f>
        <v>163.2</v>
      </c>
      <c r="H115" s="320">
        <f>H116</f>
        <v>163.2</v>
      </c>
      <c r="I115" s="320">
        <f>I116</f>
        <v>160</v>
      </c>
      <c r="J115" s="320">
        <f>J116</f>
        <v>150</v>
      </c>
      <c r="K115" s="320">
        <f>K116</f>
        <v>150</v>
      </c>
      <c r="L115" s="7"/>
      <c r="M115" s="137">
        <f>H115</f>
        <v>163.2</v>
      </c>
      <c r="N115" s="337"/>
      <c r="O115" s="138"/>
      <c r="P115" s="138"/>
      <c r="Q115" s="132"/>
      <c r="R115" s="138"/>
      <c r="S115" s="266"/>
      <c r="T115" s="59"/>
      <c r="U115" s="59"/>
      <c r="V115" s="4"/>
      <c r="W115" s="4"/>
      <c r="X115" s="4"/>
      <c r="Y115" s="4"/>
    </row>
    <row r="116" spans="1:25" ht="32.25" customHeight="1">
      <c r="A116" s="124" t="s">
        <v>385</v>
      </c>
      <c r="B116" s="287" t="s">
        <v>94</v>
      </c>
      <c r="C116" s="322" t="s">
        <v>50</v>
      </c>
      <c r="D116" s="123" t="s">
        <v>39</v>
      </c>
      <c r="E116" s="124" t="s">
        <v>285</v>
      </c>
      <c r="F116" s="125" t="s">
        <v>93</v>
      </c>
      <c r="G116" s="390">
        <v>163.2</v>
      </c>
      <c r="H116" s="390">
        <v>163.2</v>
      </c>
      <c r="I116" s="390">
        <v>160</v>
      </c>
      <c r="J116" s="331">
        <v>150</v>
      </c>
      <c r="K116" s="321">
        <v>150</v>
      </c>
      <c r="L116" s="143"/>
      <c r="M116" s="154"/>
      <c r="N116" s="338"/>
      <c r="O116" s="128"/>
      <c r="P116" s="128"/>
      <c r="Q116" s="129"/>
      <c r="R116" s="128"/>
      <c r="S116" s="155"/>
      <c r="T116" s="59"/>
      <c r="U116" s="59"/>
      <c r="V116" s="4"/>
      <c r="W116" s="4"/>
      <c r="X116" s="4"/>
      <c r="Y116" s="4"/>
    </row>
    <row r="117" spans="1:25" ht="21" customHeight="1">
      <c r="A117" s="131" t="s">
        <v>386</v>
      </c>
      <c r="B117" s="285" t="s">
        <v>21</v>
      </c>
      <c r="C117" s="322"/>
      <c r="D117" s="121" t="s">
        <v>43</v>
      </c>
      <c r="E117" s="124"/>
      <c r="F117" s="125"/>
      <c r="G117" s="320">
        <f>G118+G121</f>
        <v>3781</v>
      </c>
      <c r="H117" s="320">
        <f>H118+H121</f>
        <v>3103.6</v>
      </c>
      <c r="I117" s="320">
        <f>I118+I121</f>
        <v>4211.9</v>
      </c>
      <c r="J117" s="320">
        <f>J118+J121</f>
        <v>4378</v>
      </c>
      <c r="K117" s="320">
        <f>K118+K121</f>
        <v>4554</v>
      </c>
      <c r="L117" s="7"/>
      <c r="M117" s="137"/>
      <c r="N117" s="337"/>
      <c r="O117" s="128"/>
      <c r="P117" s="138"/>
      <c r="Q117" s="129"/>
      <c r="R117" s="128"/>
      <c r="S117" s="266"/>
      <c r="T117" s="59"/>
      <c r="U117" s="59"/>
      <c r="V117" s="4"/>
      <c r="W117" s="4"/>
      <c r="X117" s="4"/>
      <c r="Y117" s="4"/>
    </row>
    <row r="118" spans="1:25" ht="21" customHeight="1">
      <c r="A118" s="131" t="s">
        <v>387</v>
      </c>
      <c r="B118" s="285" t="s">
        <v>302</v>
      </c>
      <c r="C118" s="324" t="s">
        <v>50</v>
      </c>
      <c r="D118" s="121" t="s">
        <v>301</v>
      </c>
      <c r="E118" s="131"/>
      <c r="F118" s="286"/>
      <c r="G118" s="320">
        <f>G119</f>
        <v>2358.4</v>
      </c>
      <c r="H118" s="320">
        <f>H119</f>
        <v>1681</v>
      </c>
      <c r="I118" s="320">
        <f aca="true" t="shared" si="8" ref="I118:K119">I119</f>
        <v>2580.5</v>
      </c>
      <c r="J118" s="320">
        <f t="shared" si="8"/>
        <v>2683.2</v>
      </c>
      <c r="K118" s="320">
        <f t="shared" si="8"/>
        <v>2790.5</v>
      </c>
      <c r="L118" s="143"/>
      <c r="M118" s="137"/>
      <c r="N118" s="337"/>
      <c r="O118" s="138"/>
      <c r="P118" s="138"/>
      <c r="Q118" s="132"/>
      <c r="R118" s="138"/>
      <c r="S118" s="266"/>
      <c r="T118" s="59"/>
      <c r="U118" s="59"/>
      <c r="V118" s="4"/>
      <c r="W118" s="4"/>
      <c r="X118" s="4"/>
      <c r="Y118" s="4"/>
    </row>
    <row r="119" spans="1:25" ht="54" customHeight="1">
      <c r="A119" s="131" t="s">
        <v>388</v>
      </c>
      <c r="B119" s="285" t="s">
        <v>62</v>
      </c>
      <c r="C119" s="324" t="s">
        <v>50</v>
      </c>
      <c r="D119" s="121" t="s">
        <v>301</v>
      </c>
      <c r="E119" s="131" t="s">
        <v>148</v>
      </c>
      <c r="F119" s="286"/>
      <c r="G119" s="320">
        <f>G120</f>
        <v>2358.4</v>
      </c>
      <c r="H119" s="320">
        <f>H120</f>
        <v>1681</v>
      </c>
      <c r="I119" s="320">
        <f t="shared" si="8"/>
        <v>2580.5</v>
      </c>
      <c r="J119" s="320">
        <f t="shared" si="8"/>
        <v>2683.2</v>
      </c>
      <c r="K119" s="320">
        <f t="shared" si="8"/>
        <v>2790.5</v>
      </c>
      <c r="L119" s="160"/>
      <c r="M119" s="137"/>
      <c r="N119" s="337"/>
      <c r="O119" s="138"/>
      <c r="P119" s="138"/>
      <c r="Q119" s="132"/>
      <c r="R119" s="138"/>
      <c r="S119" s="266"/>
      <c r="T119" s="59"/>
      <c r="U119" s="59"/>
      <c r="V119" s="4"/>
      <c r="W119" s="4"/>
      <c r="X119" s="4"/>
      <c r="Y119" s="4"/>
    </row>
    <row r="120" spans="1:25" ht="43.5" customHeight="1">
      <c r="A120" s="124" t="s">
        <v>389</v>
      </c>
      <c r="B120" s="287" t="s">
        <v>79</v>
      </c>
      <c r="C120" s="322" t="s">
        <v>50</v>
      </c>
      <c r="D120" s="123" t="s">
        <v>301</v>
      </c>
      <c r="E120" s="124" t="s">
        <v>148</v>
      </c>
      <c r="F120" s="125" t="s">
        <v>88</v>
      </c>
      <c r="G120" s="321">
        <v>2358.4</v>
      </c>
      <c r="H120" s="383">
        <v>1681</v>
      </c>
      <c r="I120" s="321">
        <f>2475.5+105</f>
        <v>2580.5</v>
      </c>
      <c r="J120" s="321">
        <v>2683.2</v>
      </c>
      <c r="K120" s="321">
        <v>2790.5</v>
      </c>
      <c r="L120" s="7"/>
      <c r="M120" s="154"/>
      <c r="N120" s="338"/>
      <c r="O120" s="128"/>
      <c r="P120" s="128"/>
      <c r="Q120" s="129"/>
      <c r="R120" s="128"/>
      <c r="S120" s="155"/>
      <c r="T120" s="59"/>
      <c r="U120" s="59"/>
      <c r="V120" s="4"/>
      <c r="W120" s="4"/>
      <c r="X120" s="4"/>
      <c r="Y120" s="4"/>
    </row>
    <row r="121" spans="1:25" ht="15" customHeight="1">
      <c r="A121" s="131" t="s">
        <v>390</v>
      </c>
      <c r="B121" s="285" t="s">
        <v>2</v>
      </c>
      <c r="C121" s="322"/>
      <c r="D121" s="121" t="s">
        <v>46</v>
      </c>
      <c r="E121" s="124"/>
      <c r="F121" s="125"/>
      <c r="G121" s="320">
        <f>G122+G124</f>
        <v>1422.6</v>
      </c>
      <c r="H121" s="320">
        <f>H122+H124</f>
        <v>1422.6</v>
      </c>
      <c r="I121" s="320">
        <f>I122+I124</f>
        <v>1631.4</v>
      </c>
      <c r="J121" s="320">
        <f>J122+J124</f>
        <v>1694.8000000000002</v>
      </c>
      <c r="K121" s="320">
        <f>K122+K124</f>
        <v>1763.5</v>
      </c>
      <c r="L121" s="143"/>
      <c r="M121" s="137"/>
      <c r="N121" s="337"/>
      <c r="O121" s="128"/>
      <c r="P121" s="138"/>
      <c r="Q121" s="129"/>
      <c r="R121" s="128"/>
      <c r="S121" s="266"/>
      <c r="T121" s="59"/>
      <c r="U121" s="59"/>
      <c r="V121" s="4"/>
      <c r="W121" s="4"/>
      <c r="X121" s="4"/>
      <c r="Y121" s="4"/>
    </row>
    <row r="122" spans="1:25" ht="78.75" customHeight="1">
      <c r="A122" s="131" t="s">
        <v>391</v>
      </c>
      <c r="B122" s="285" t="s">
        <v>100</v>
      </c>
      <c r="C122" s="324" t="s">
        <v>50</v>
      </c>
      <c r="D122" s="121" t="s">
        <v>46</v>
      </c>
      <c r="E122" s="131" t="s">
        <v>157</v>
      </c>
      <c r="F122" s="292"/>
      <c r="G122" s="320">
        <f>G123</f>
        <v>997.8</v>
      </c>
      <c r="H122" s="320">
        <f>H123</f>
        <v>997.8</v>
      </c>
      <c r="I122" s="320">
        <f>I123</f>
        <v>1188.7</v>
      </c>
      <c r="J122" s="320">
        <f>J123</f>
        <v>1234.9</v>
      </c>
      <c r="K122" s="320">
        <f>K123</f>
        <v>1285</v>
      </c>
      <c r="L122" s="160"/>
      <c r="M122" s="137"/>
      <c r="N122" s="337"/>
      <c r="O122" s="138"/>
      <c r="P122" s="138"/>
      <c r="Q122" s="132"/>
      <c r="R122" s="141"/>
      <c r="S122" s="266"/>
      <c r="T122" s="59"/>
      <c r="U122" s="59"/>
      <c r="V122" s="4"/>
      <c r="W122" s="4"/>
      <c r="X122" s="4"/>
      <c r="Y122" s="4"/>
    </row>
    <row r="123" spans="1:25" s="1" customFormat="1" ht="25.5" customHeight="1">
      <c r="A123" s="124" t="s">
        <v>392</v>
      </c>
      <c r="B123" s="287" t="s">
        <v>136</v>
      </c>
      <c r="C123" s="322" t="s">
        <v>50</v>
      </c>
      <c r="D123" s="123" t="s">
        <v>46</v>
      </c>
      <c r="E123" s="124" t="s">
        <v>157</v>
      </c>
      <c r="F123" s="125" t="s">
        <v>86</v>
      </c>
      <c r="G123" s="321">
        <v>997.8</v>
      </c>
      <c r="H123" s="321">
        <v>997.8</v>
      </c>
      <c r="I123" s="321">
        <v>1188.7</v>
      </c>
      <c r="J123" s="393">
        <v>1234.9</v>
      </c>
      <c r="K123" s="393">
        <v>1285</v>
      </c>
      <c r="L123" s="143"/>
      <c r="M123" s="154"/>
      <c r="N123" s="338"/>
      <c r="O123" s="128"/>
      <c r="P123" s="128"/>
      <c r="Q123" s="129"/>
      <c r="R123" s="128"/>
      <c r="S123" s="155"/>
      <c r="T123" s="94"/>
      <c r="U123" s="94"/>
      <c r="V123" s="21"/>
      <c r="W123" s="21"/>
      <c r="X123" s="21"/>
      <c r="Y123" s="21"/>
    </row>
    <row r="124" spans="1:25" s="1" customFormat="1" ht="76.5" customHeight="1">
      <c r="A124" s="131" t="s">
        <v>393</v>
      </c>
      <c r="B124" s="285" t="s">
        <v>101</v>
      </c>
      <c r="C124" s="324" t="s">
        <v>50</v>
      </c>
      <c r="D124" s="121" t="s">
        <v>46</v>
      </c>
      <c r="E124" s="131" t="s">
        <v>158</v>
      </c>
      <c r="F124" s="302"/>
      <c r="G124" s="394">
        <f>G125</f>
        <v>424.8</v>
      </c>
      <c r="H124" s="394">
        <f>H125</f>
        <v>424.8</v>
      </c>
      <c r="I124" s="394">
        <f>I125</f>
        <v>442.7</v>
      </c>
      <c r="J124" s="394">
        <f>J125</f>
        <v>459.9</v>
      </c>
      <c r="K124" s="394">
        <f>K125</f>
        <v>478.5</v>
      </c>
      <c r="L124" s="160"/>
      <c r="M124" s="137"/>
      <c r="N124" s="337"/>
      <c r="O124" s="138"/>
      <c r="P124" s="138"/>
      <c r="Q124" s="132"/>
      <c r="R124" s="89"/>
      <c r="S124" s="351"/>
      <c r="T124" s="94"/>
      <c r="U124" s="94"/>
      <c r="V124" s="21"/>
      <c r="W124" s="21"/>
      <c r="X124" s="21"/>
      <c r="Y124" s="21"/>
    </row>
    <row r="125" spans="1:25" s="1" customFormat="1" ht="25.5" customHeight="1">
      <c r="A125" s="124" t="s">
        <v>394</v>
      </c>
      <c r="B125" s="287" t="s">
        <v>136</v>
      </c>
      <c r="C125" s="322" t="s">
        <v>50</v>
      </c>
      <c r="D125" s="123" t="s">
        <v>46</v>
      </c>
      <c r="E125" s="124" t="s">
        <v>158</v>
      </c>
      <c r="F125" s="125" t="s">
        <v>86</v>
      </c>
      <c r="G125" s="390">
        <v>424.8</v>
      </c>
      <c r="H125" s="390">
        <v>424.8</v>
      </c>
      <c r="I125" s="390">
        <v>442.7</v>
      </c>
      <c r="J125" s="331">
        <v>459.9</v>
      </c>
      <c r="K125" s="321">
        <v>478.5</v>
      </c>
      <c r="L125" s="143"/>
      <c r="M125" s="154"/>
      <c r="N125" s="338"/>
      <c r="O125" s="128"/>
      <c r="P125" s="128"/>
      <c r="Q125" s="129"/>
      <c r="R125" s="128"/>
      <c r="S125" s="155"/>
      <c r="T125" s="94"/>
      <c r="U125" s="94"/>
      <c r="V125" s="21"/>
      <c r="W125" s="21"/>
      <c r="X125" s="21"/>
      <c r="Y125" s="21"/>
    </row>
    <row r="126" spans="1:25" s="1" customFormat="1" ht="16.5" customHeight="1">
      <c r="A126" s="131" t="s">
        <v>395</v>
      </c>
      <c r="B126" s="285" t="s">
        <v>73</v>
      </c>
      <c r="C126" s="326"/>
      <c r="D126" s="121" t="s">
        <v>54</v>
      </c>
      <c r="E126" s="124"/>
      <c r="F126" s="123"/>
      <c r="G126" s="320">
        <f aca="true" t="shared" si="9" ref="G126:I128">G127</f>
        <v>1304.2</v>
      </c>
      <c r="H126" s="320">
        <f t="shared" si="9"/>
        <v>1304.2</v>
      </c>
      <c r="I126" s="320">
        <f t="shared" si="9"/>
        <v>1972.1</v>
      </c>
      <c r="J126" s="320">
        <f aca="true" t="shared" si="10" ref="J126:K128">J127</f>
        <v>1100</v>
      </c>
      <c r="K126" s="320">
        <f t="shared" si="10"/>
        <v>1170</v>
      </c>
      <c r="L126" s="21"/>
      <c r="M126" s="137"/>
      <c r="N126" s="337"/>
      <c r="O126" s="139"/>
      <c r="P126" s="138"/>
      <c r="Q126" s="129"/>
      <c r="R126" s="128"/>
      <c r="S126" s="266"/>
      <c r="T126" s="94"/>
      <c r="U126" s="94"/>
      <c r="V126" s="21"/>
      <c r="W126" s="21"/>
      <c r="X126" s="21"/>
      <c r="Y126" s="21"/>
    </row>
    <row r="127" spans="1:25" s="1" customFormat="1" ht="15.75" customHeight="1">
      <c r="A127" s="131" t="s">
        <v>396</v>
      </c>
      <c r="B127" s="285" t="s">
        <v>56</v>
      </c>
      <c r="C127" s="324"/>
      <c r="D127" s="121" t="s">
        <v>55</v>
      </c>
      <c r="E127" s="131"/>
      <c r="F127" s="286"/>
      <c r="G127" s="320">
        <f t="shared" si="9"/>
        <v>1304.2</v>
      </c>
      <c r="H127" s="320">
        <f t="shared" si="9"/>
        <v>1304.2</v>
      </c>
      <c r="I127" s="320">
        <f t="shared" si="9"/>
        <v>1972.1</v>
      </c>
      <c r="J127" s="320">
        <f t="shared" si="10"/>
        <v>1100</v>
      </c>
      <c r="K127" s="320">
        <f t="shared" si="10"/>
        <v>1170</v>
      </c>
      <c r="L127" s="143"/>
      <c r="M127" s="137"/>
      <c r="N127" s="337"/>
      <c r="O127" s="138"/>
      <c r="P127" s="138"/>
      <c r="Q127" s="132"/>
      <c r="R127" s="138"/>
      <c r="S127" s="266"/>
      <c r="T127" s="94"/>
      <c r="U127" s="94"/>
      <c r="V127" s="21"/>
      <c r="W127" s="21"/>
      <c r="X127" s="21"/>
      <c r="Y127" s="21"/>
    </row>
    <row r="128" spans="1:25" s="1" customFormat="1" ht="114.75" customHeight="1">
      <c r="A128" s="131" t="s">
        <v>397</v>
      </c>
      <c r="B128" s="285" t="s">
        <v>296</v>
      </c>
      <c r="C128" s="324" t="s">
        <v>50</v>
      </c>
      <c r="D128" s="121" t="s">
        <v>55</v>
      </c>
      <c r="E128" s="131" t="s">
        <v>176</v>
      </c>
      <c r="F128" s="286"/>
      <c r="G128" s="320">
        <f t="shared" si="9"/>
        <v>1304.2</v>
      </c>
      <c r="H128" s="320">
        <f t="shared" si="9"/>
        <v>1304.2</v>
      </c>
      <c r="I128" s="320">
        <f t="shared" si="9"/>
        <v>1972.1</v>
      </c>
      <c r="J128" s="320">
        <f t="shared" si="10"/>
        <v>1100</v>
      </c>
      <c r="K128" s="320">
        <f t="shared" si="10"/>
        <v>1170</v>
      </c>
      <c r="L128" s="146"/>
      <c r="M128" s="137">
        <f>H128</f>
        <v>1304.2</v>
      </c>
      <c r="N128" s="337"/>
      <c r="O128" s="138"/>
      <c r="P128" s="138"/>
      <c r="Q128" s="132"/>
      <c r="R128" s="138"/>
      <c r="S128" s="266"/>
      <c r="T128" s="94"/>
      <c r="U128" s="94"/>
      <c r="V128" s="21"/>
      <c r="W128" s="21"/>
      <c r="X128" s="21"/>
      <c r="Y128" s="21"/>
    </row>
    <row r="129" spans="1:25" s="1" customFormat="1" ht="45.75" customHeight="1">
      <c r="A129" s="124" t="s">
        <v>137</v>
      </c>
      <c r="B129" s="287" t="s">
        <v>286</v>
      </c>
      <c r="C129" s="322" t="s">
        <v>50</v>
      </c>
      <c r="D129" s="123" t="s">
        <v>55</v>
      </c>
      <c r="E129" s="124" t="s">
        <v>176</v>
      </c>
      <c r="F129" s="125" t="s">
        <v>93</v>
      </c>
      <c r="G129" s="390">
        <v>1304.2</v>
      </c>
      <c r="H129" s="390">
        <v>1304.2</v>
      </c>
      <c r="I129" s="390">
        <v>1972.1</v>
      </c>
      <c r="J129" s="331">
        <v>1100</v>
      </c>
      <c r="K129" s="321">
        <v>1170</v>
      </c>
      <c r="L129" s="146"/>
      <c r="M129" s="154"/>
      <c r="N129" s="338"/>
      <c r="O129" s="128"/>
      <c r="P129" s="128"/>
      <c r="Q129" s="129"/>
      <c r="R129" s="128"/>
      <c r="S129" s="155"/>
      <c r="T129" s="94"/>
      <c r="U129" s="94"/>
      <c r="V129" s="21"/>
      <c r="W129" s="21"/>
      <c r="X129" s="21"/>
      <c r="Y129" s="21"/>
    </row>
    <row r="130" spans="1:25" s="1" customFormat="1" ht="24" customHeight="1">
      <c r="A130" s="131" t="s">
        <v>398</v>
      </c>
      <c r="B130" s="285" t="s">
        <v>58</v>
      </c>
      <c r="C130" s="327" t="s">
        <v>50</v>
      </c>
      <c r="D130" s="120" t="s">
        <v>57</v>
      </c>
      <c r="E130" s="124"/>
      <c r="F130" s="125"/>
      <c r="G130" s="320">
        <f aca="true" t="shared" si="11" ref="G130:I132">G131</f>
        <v>1380</v>
      </c>
      <c r="H130" s="320">
        <f t="shared" si="11"/>
        <v>1380</v>
      </c>
      <c r="I130" s="320">
        <f t="shared" si="11"/>
        <v>1559.6</v>
      </c>
      <c r="J130" s="320">
        <f aca="true" t="shared" si="12" ref="J130:K132">J131</f>
        <v>1300</v>
      </c>
      <c r="K130" s="320">
        <f t="shared" si="12"/>
        <v>1181.3</v>
      </c>
      <c r="L130" s="21"/>
      <c r="M130" s="137"/>
      <c r="N130" s="337"/>
      <c r="O130" s="352"/>
      <c r="P130" s="352"/>
      <c r="Q130" s="129"/>
      <c r="R130" s="128"/>
      <c r="S130" s="266"/>
      <c r="T130" s="94"/>
      <c r="U130" s="94"/>
      <c r="V130" s="21"/>
      <c r="W130" s="21"/>
      <c r="X130" s="21"/>
      <c r="Y130" s="21"/>
    </row>
    <row r="131" spans="1:25" s="1" customFormat="1" ht="24" customHeight="1">
      <c r="A131" s="131" t="s">
        <v>399</v>
      </c>
      <c r="B131" s="285" t="s">
        <v>15</v>
      </c>
      <c r="C131" s="327" t="s">
        <v>50</v>
      </c>
      <c r="D131" s="120" t="s">
        <v>59</v>
      </c>
      <c r="E131" s="131"/>
      <c r="F131" s="286"/>
      <c r="G131" s="320">
        <f t="shared" si="11"/>
        <v>1380</v>
      </c>
      <c r="H131" s="320">
        <f t="shared" si="11"/>
        <v>1380</v>
      </c>
      <c r="I131" s="320">
        <f t="shared" si="11"/>
        <v>1559.6</v>
      </c>
      <c r="J131" s="320">
        <f t="shared" si="12"/>
        <v>1300</v>
      </c>
      <c r="K131" s="320">
        <f t="shared" si="12"/>
        <v>1181.3</v>
      </c>
      <c r="L131" s="146"/>
      <c r="M131" s="137"/>
      <c r="N131" s="337"/>
      <c r="O131" s="352"/>
      <c r="P131" s="352"/>
      <c r="Q131" s="132"/>
      <c r="R131" s="138"/>
      <c r="S131" s="266"/>
      <c r="T131" s="94"/>
      <c r="U131" s="94"/>
      <c r="V131" s="21"/>
      <c r="W131" s="21"/>
      <c r="X131" s="21"/>
      <c r="Y131" s="21"/>
    </row>
    <row r="132" spans="1:25" s="1" customFormat="1" ht="68.25" customHeight="1">
      <c r="A132" s="131" t="s">
        <v>400</v>
      </c>
      <c r="B132" s="303" t="s">
        <v>275</v>
      </c>
      <c r="C132" s="324" t="s">
        <v>50</v>
      </c>
      <c r="D132" s="121" t="s">
        <v>59</v>
      </c>
      <c r="E132" s="131" t="s">
        <v>163</v>
      </c>
      <c r="F132" s="125"/>
      <c r="G132" s="320">
        <f t="shared" si="11"/>
        <v>1380</v>
      </c>
      <c r="H132" s="320">
        <f t="shared" si="11"/>
        <v>1380</v>
      </c>
      <c r="I132" s="320">
        <f t="shared" si="11"/>
        <v>1559.6</v>
      </c>
      <c r="J132" s="320">
        <f t="shared" si="12"/>
        <v>1300</v>
      </c>
      <c r="K132" s="320">
        <f t="shared" si="12"/>
        <v>1181.3</v>
      </c>
      <c r="L132" s="146"/>
      <c r="M132" s="137">
        <f>H132</f>
        <v>1380</v>
      </c>
      <c r="N132" s="353"/>
      <c r="O132" s="138"/>
      <c r="P132" s="138"/>
      <c r="Q132" s="132"/>
      <c r="R132" s="128"/>
      <c r="S132" s="266"/>
      <c r="T132" s="94"/>
      <c r="U132" s="94"/>
      <c r="V132" s="21"/>
      <c r="W132" s="21"/>
      <c r="X132" s="21"/>
      <c r="Y132" s="21"/>
    </row>
    <row r="133" spans="1:25" s="1" customFormat="1" ht="38.25" customHeight="1">
      <c r="A133" s="124" t="s">
        <v>401</v>
      </c>
      <c r="B133" s="287" t="s">
        <v>286</v>
      </c>
      <c r="C133" s="322" t="s">
        <v>50</v>
      </c>
      <c r="D133" s="123" t="s">
        <v>59</v>
      </c>
      <c r="E133" s="124" t="s">
        <v>163</v>
      </c>
      <c r="F133" s="125" t="s">
        <v>93</v>
      </c>
      <c r="G133" s="321">
        <v>1380</v>
      </c>
      <c r="H133" s="321">
        <v>1380</v>
      </c>
      <c r="I133" s="321">
        <v>1559.6</v>
      </c>
      <c r="J133" s="331">
        <v>1300</v>
      </c>
      <c r="K133" s="321">
        <f>1320-138.7</f>
        <v>1181.3</v>
      </c>
      <c r="L133" s="146"/>
      <c r="M133" s="154"/>
      <c r="N133" s="338"/>
      <c r="O133" s="128"/>
      <c r="P133" s="128"/>
      <c r="Q133" s="129"/>
      <c r="R133" s="128"/>
      <c r="S133" s="155"/>
      <c r="T133" s="94"/>
      <c r="U133" s="94"/>
      <c r="V133" s="21"/>
      <c r="W133" s="21"/>
      <c r="X133" s="21"/>
      <c r="Y133" s="21"/>
    </row>
    <row r="134" spans="1:25" ht="18.75" customHeight="1">
      <c r="A134" s="304"/>
      <c r="B134" s="305" t="s">
        <v>152</v>
      </c>
      <c r="C134" s="306"/>
      <c r="D134" s="307"/>
      <c r="E134" s="308"/>
      <c r="F134" s="309"/>
      <c r="G134" s="319">
        <f>G20+G36+G42</f>
        <v>82248.09999999999</v>
      </c>
      <c r="H134" s="319">
        <f>H20+H36+H42</f>
        <v>78748.10000000002</v>
      </c>
      <c r="I134" s="319">
        <f>I20+I36+I42</f>
        <v>80347.4</v>
      </c>
      <c r="J134" s="319">
        <f>J20+J42</f>
        <v>65612.59999999999</v>
      </c>
      <c r="K134" s="319">
        <f>K20+K42</f>
        <v>68137.1758</v>
      </c>
      <c r="L134" s="144"/>
      <c r="M134" s="150"/>
      <c r="R134" s="4"/>
      <c r="S134" s="4"/>
      <c r="T134" s="4"/>
      <c r="U134" s="4"/>
      <c r="V134" s="4"/>
      <c r="W134" s="4"/>
      <c r="X134" s="4"/>
      <c r="Y134" s="4"/>
    </row>
    <row r="135" spans="1:25" ht="18.75" customHeight="1">
      <c r="A135" s="304"/>
      <c r="B135" s="310" t="s">
        <v>159</v>
      </c>
      <c r="C135" s="311"/>
      <c r="D135" s="312"/>
      <c r="E135" s="313"/>
      <c r="F135" s="314"/>
      <c r="G135" s="356">
        <f>G134-G121-G51-G53</f>
        <v>79268.9</v>
      </c>
      <c r="H135" s="356">
        <f>H134-H121-H51-H53</f>
        <v>75775.80000000002</v>
      </c>
      <c r="I135" s="356">
        <f>I134-I121-I51-I53</f>
        <v>77153.7</v>
      </c>
      <c r="J135" s="356">
        <f>J134-J121-J51-J53</f>
        <v>62349.999999999985</v>
      </c>
      <c r="K135" s="151">
        <f>K134-K121-K51-K53</f>
        <v>64799.97579999999</v>
      </c>
      <c r="L135" s="144"/>
      <c r="M135" s="150">
        <f>SUM(M60:M132)</f>
        <v>49247.200000000004</v>
      </c>
      <c r="R135" s="4"/>
      <c r="S135" s="4"/>
      <c r="T135" s="4"/>
      <c r="U135" s="4"/>
      <c r="V135" s="4"/>
      <c r="W135" s="4"/>
      <c r="X135" s="4"/>
      <c r="Y135" s="4"/>
    </row>
    <row r="136" spans="1:25" ht="22.5" customHeight="1">
      <c r="A136" s="273"/>
      <c r="B136" s="276" t="s">
        <v>109</v>
      </c>
      <c r="C136" s="277"/>
      <c r="D136" s="277"/>
      <c r="E136" s="277"/>
      <c r="F136" s="278"/>
      <c r="G136" s="74">
        <f>G14</f>
        <v>63090</v>
      </c>
      <c r="H136" s="74">
        <f>H14</f>
        <v>71742.8</v>
      </c>
      <c r="I136" s="74">
        <f>I14</f>
        <v>63090</v>
      </c>
      <c r="J136" s="74">
        <f>J14</f>
        <v>65612.6</v>
      </c>
      <c r="K136" s="74">
        <f>K14</f>
        <v>68137.2</v>
      </c>
      <c r="L136" s="145"/>
      <c r="M136" s="150"/>
      <c r="R136" s="4"/>
      <c r="S136" s="4"/>
      <c r="T136" s="4"/>
      <c r="U136" s="4"/>
      <c r="V136" s="4"/>
      <c r="W136" s="4"/>
      <c r="X136" s="4"/>
      <c r="Y136" s="4"/>
    </row>
    <row r="137" spans="1:25" ht="22.5" customHeight="1">
      <c r="A137" s="361"/>
      <c r="B137" s="276" t="s">
        <v>160</v>
      </c>
      <c r="C137" s="277"/>
      <c r="D137" s="277"/>
      <c r="E137" s="277"/>
      <c r="F137" s="278"/>
      <c r="G137" s="74">
        <f>G14-G17</f>
        <v>59672.7</v>
      </c>
      <c r="H137" s="74">
        <f>H14-H17</f>
        <v>68770.5</v>
      </c>
      <c r="I137" s="74">
        <f>I14-I17</f>
        <v>59896.3</v>
      </c>
      <c r="J137" s="74">
        <f>J14-J17</f>
        <v>62350.00000000001</v>
      </c>
      <c r="K137" s="74">
        <f>K14-K17</f>
        <v>64800</v>
      </c>
      <c r="L137" s="145"/>
      <c r="M137" s="150"/>
      <c r="R137" s="4"/>
      <c r="S137" s="4"/>
      <c r="T137" s="4"/>
      <c r="U137" s="4"/>
      <c r="V137" s="4"/>
      <c r="W137" s="4"/>
      <c r="X137" s="4"/>
      <c r="Y137" s="4"/>
    </row>
    <row r="138" spans="1:25" s="1" customFormat="1" ht="25.5" customHeight="1">
      <c r="A138" s="282" t="s">
        <v>111</v>
      </c>
      <c r="B138" s="315" t="s">
        <v>297</v>
      </c>
      <c r="C138" s="316"/>
      <c r="D138" s="316"/>
      <c r="E138" s="316"/>
      <c r="F138" s="316"/>
      <c r="G138" s="77">
        <f>G136-G134</f>
        <v>-19158.09999999999</v>
      </c>
      <c r="H138" s="77">
        <f>H136-H134</f>
        <v>-7005.3000000000175</v>
      </c>
      <c r="I138" s="395">
        <f>I136-I134</f>
        <v>-17257.399999999994</v>
      </c>
      <c r="J138" s="77">
        <f>J136-J134</f>
        <v>0</v>
      </c>
      <c r="K138" s="77">
        <f>K136-K134</f>
        <v>0.02419999999983702</v>
      </c>
      <c r="L138" s="143"/>
      <c r="M138" s="159"/>
      <c r="N138" s="21"/>
      <c r="O138" s="126"/>
      <c r="P138" s="103"/>
      <c r="Q138" s="103"/>
      <c r="R138" s="94"/>
      <c r="S138" s="94"/>
      <c r="T138" s="94"/>
      <c r="U138" s="94"/>
      <c r="V138" s="21"/>
      <c r="W138" s="21"/>
      <c r="X138" s="21"/>
      <c r="Y138" s="21"/>
    </row>
    <row r="139" spans="1:25" s="1" customFormat="1" ht="21" customHeight="1">
      <c r="A139" s="282" t="s">
        <v>113</v>
      </c>
      <c r="B139" s="315" t="s">
        <v>151</v>
      </c>
      <c r="C139" s="316"/>
      <c r="D139" s="316"/>
      <c r="E139" s="316"/>
      <c r="F139" s="317"/>
      <c r="G139" s="396">
        <v>24262.7</v>
      </c>
      <c r="H139" s="396">
        <f>G139+H136-H134</f>
        <v>17257.39999999998</v>
      </c>
      <c r="I139" s="396">
        <f>H139+I136-I134</f>
        <v>0</v>
      </c>
      <c r="J139" s="396">
        <f>I139+J136-J134</f>
        <v>0</v>
      </c>
      <c r="K139" s="396">
        <f>J139+K136-K134</f>
        <v>0.02419999999983702</v>
      </c>
      <c r="L139" s="143"/>
      <c r="M139" s="159"/>
      <c r="N139" s="21"/>
      <c r="O139" s="126"/>
      <c r="P139" s="103"/>
      <c r="Q139" s="103"/>
      <c r="R139" s="94"/>
      <c r="S139" s="94"/>
      <c r="T139" s="94"/>
      <c r="U139" s="94"/>
      <c r="V139" s="21"/>
      <c r="W139" s="21"/>
      <c r="X139" s="21"/>
      <c r="Y139" s="21"/>
    </row>
    <row r="140" spans="1:25" s="1" customFormat="1" ht="27" customHeight="1">
      <c r="A140" s="282" t="s">
        <v>150</v>
      </c>
      <c r="B140" s="315" t="s">
        <v>112</v>
      </c>
      <c r="C140" s="316"/>
      <c r="D140" s="316"/>
      <c r="E140" s="316"/>
      <c r="F140" s="317"/>
      <c r="G140" s="77">
        <v>0</v>
      </c>
      <c r="H140" s="357">
        <v>0</v>
      </c>
      <c r="I140" s="332">
        <v>0</v>
      </c>
      <c r="J140" s="77">
        <v>0</v>
      </c>
      <c r="K140" s="77">
        <v>0</v>
      </c>
      <c r="L140" s="143"/>
      <c r="M140" s="146"/>
      <c r="N140" s="21"/>
      <c r="O140" s="21"/>
      <c r="P140" s="103"/>
      <c r="Q140" s="103"/>
      <c r="R140" s="94"/>
      <c r="S140" s="94"/>
      <c r="T140" s="94"/>
      <c r="U140" s="94"/>
      <c r="V140" s="21"/>
      <c r="W140" s="21"/>
      <c r="X140" s="21"/>
      <c r="Y140" s="21"/>
    </row>
    <row r="141" spans="1:25" s="1" customFormat="1" ht="47.25" customHeight="1">
      <c r="A141" s="318"/>
      <c r="B141" s="315" t="s">
        <v>118</v>
      </c>
      <c r="C141" s="316"/>
      <c r="D141" s="316"/>
      <c r="E141" s="316"/>
      <c r="F141" s="317"/>
      <c r="G141" s="358">
        <v>978</v>
      </c>
      <c r="H141" s="358">
        <v>978</v>
      </c>
      <c r="I141" s="358">
        <v>978</v>
      </c>
      <c r="J141" s="358">
        <v>978</v>
      </c>
      <c r="K141" s="359">
        <v>978</v>
      </c>
      <c r="L141" s="146"/>
      <c r="M141" s="146"/>
      <c r="N141" s="21"/>
      <c r="O141" s="103"/>
      <c r="P141" s="103"/>
      <c r="Q141" s="103"/>
      <c r="R141" s="94"/>
      <c r="S141" s="94"/>
      <c r="T141" s="94"/>
      <c r="U141" s="94"/>
      <c r="V141" s="21"/>
      <c r="W141" s="21"/>
      <c r="X141" s="21"/>
      <c r="Y141" s="21"/>
    </row>
    <row r="142" spans="1:25" s="1" customFormat="1" ht="39.75" customHeight="1">
      <c r="A142" s="318"/>
      <c r="B142" s="315" t="s">
        <v>119</v>
      </c>
      <c r="C142" s="316"/>
      <c r="D142" s="316"/>
      <c r="E142" s="316"/>
      <c r="F142" s="317"/>
      <c r="G142" s="358">
        <v>886</v>
      </c>
      <c r="H142" s="358">
        <v>886</v>
      </c>
      <c r="I142" s="358">
        <v>886</v>
      </c>
      <c r="J142" s="358">
        <v>886</v>
      </c>
      <c r="K142" s="359">
        <v>886</v>
      </c>
      <c r="L142" s="146"/>
      <c r="M142" s="146"/>
      <c r="N142" s="21"/>
      <c r="O142" s="103"/>
      <c r="P142" s="103"/>
      <c r="Q142" s="103"/>
      <c r="R142" s="94"/>
      <c r="S142" s="94"/>
      <c r="T142" s="94"/>
      <c r="U142" s="94"/>
      <c r="V142" s="21"/>
      <c r="W142" s="21"/>
      <c r="X142" s="21"/>
      <c r="Y142" s="21"/>
    </row>
    <row r="143" spans="1:25" s="1" customFormat="1" ht="51" customHeight="1">
      <c r="A143" s="318"/>
      <c r="B143" s="285" t="s">
        <v>139</v>
      </c>
      <c r="C143" s="316"/>
      <c r="D143" s="316"/>
      <c r="E143" s="316"/>
      <c r="F143" s="317"/>
      <c r="G143" s="358">
        <v>902</v>
      </c>
      <c r="H143" s="358">
        <v>902</v>
      </c>
      <c r="I143" s="358">
        <v>902</v>
      </c>
      <c r="J143" s="358">
        <v>902</v>
      </c>
      <c r="K143" s="359">
        <v>902</v>
      </c>
      <c r="L143" s="146"/>
      <c r="M143" s="146"/>
      <c r="N143" s="21"/>
      <c r="O143" s="103"/>
      <c r="P143" s="103"/>
      <c r="Q143" s="103"/>
      <c r="R143" s="94"/>
      <c r="S143" s="94"/>
      <c r="T143" s="94"/>
      <c r="U143" s="94"/>
      <c r="V143" s="21"/>
      <c r="W143" s="21"/>
      <c r="X143" s="21"/>
      <c r="Y143" s="21"/>
    </row>
    <row r="144" spans="1:25" s="1" customFormat="1" ht="44.25" customHeight="1">
      <c r="A144" s="318"/>
      <c r="B144" s="315" t="s">
        <v>80</v>
      </c>
      <c r="C144" s="316"/>
      <c r="D144" s="316"/>
      <c r="E144" s="316"/>
      <c r="F144" s="317"/>
      <c r="G144" s="151">
        <f>G124+G122+G53+G51</f>
        <v>2979.2000000000003</v>
      </c>
      <c r="H144" s="151">
        <f>H124+H122+H53+H51</f>
        <v>2972.3</v>
      </c>
      <c r="I144" s="151">
        <f>I124+I122+I53+I51</f>
        <v>3193.7</v>
      </c>
      <c r="J144" s="151">
        <f>J124+J122+J53+J51</f>
        <v>3262.6000000000004</v>
      </c>
      <c r="K144" s="151">
        <f>K124+K122+K53+K51</f>
        <v>3337.2000000000003</v>
      </c>
      <c r="L144" s="146"/>
      <c r="M144" s="146"/>
      <c r="N144" s="21"/>
      <c r="O144" s="103"/>
      <c r="P144" s="103"/>
      <c r="Q144" s="103"/>
      <c r="R144" s="94"/>
      <c r="S144" s="94"/>
      <c r="T144" s="94"/>
      <c r="U144" s="94"/>
      <c r="V144" s="21"/>
      <c r="W144" s="21"/>
      <c r="X144" s="21"/>
      <c r="Y144" s="21"/>
    </row>
    <row r="145" spans="1:25" s="1" customFormat="1" ht="44.25" customHeight="1">
      <c r="A145" s="318"/>
      <c r="B145" s="315" t="s">
        <v>162</v>
      </c>
      <c r="C145" s="316"/>
      <c r="D145" s="316"/>
      <c r="E145" s="316"/>
      <c r="F145" s="317"/>
      <c r="G145" s="151">
        <f>G122+G119</f>
        <v>3356.2</v>
      </c>
      <c r="H145" s="151">
        <f>H122+H119</f>
        <v>2678.8</v>
      </c>
      <c r="I145" s="151">
        <f>I122+I119</f>
        <v>3769.2</v>
      </c>
      <c r="J145" s="151">
        <f>J122+J119</f>
        <v>3918.1</v>
      </c>
      <c r="K145" s="151">
        <f>K122+K119</f>
        <v>4075.5</v>
      </c>
      <c r="L145" s="146"/>
      <c r="M145" s="146"/>
      <c r="N145" s="21"/>
      <c r="O145" s="103"/>
      <c r="P145" s="103"/>
      <c r="Q145" s="103"/>
      <c r="R145" s="94"/>
      <c r="S145" s="94"/>
      <c r="T145" s="94"/>
      <c r="U145" s="94"/>
      <c r="V145" s="21"/>
      <c r="W145" s="21"/>
      <c r="X145" s="21"/>
      <c r="Y145" s="21"/>
    </row>
    <row r="146" spans="1:25" s="1" customFormat="1" ht="45.75" customHeight="1">
      <c r="A146" s="318"/>
      <c r="B146" s="315" t="s">
        <v>81</v>
      </c>
      <c r="C146" s="316"/>
      <c r="D146" s="316"/>
      <c r="E146" s="316"/>
      <c r="F146" s="317"/>
      <c r="G146" s="77"/>
      <c r="H146" s="360"/>
      <c r="I146" s="77"/>
      <c r="J146" s="77"/>
      <c r="K146" s="77"/>
      <c r="L146" s="146"/>
      <c r="M146" s="146"/>
      <c r="N146" s="21"/>
      <c r="O146" s="103"/>
      <c r="P146" s="103"/>
      <c r="Q146" s="103"/>
      <c r="R146" s="94"/>
      <c r="S146" s="94"/>
      <c r="T146" s="94"/>
      <c r="U146" s="94"/>
      <c r="V146" s="21"/>
      <c r="W146" s="21"/>
      <c r="X146" s="21"/>
      <c r="Y146" s="21"/>
    </row>
    <row r="147" spans="1:25" ht="27.75" customHeight="1">
      <c r="A147" s="161"/>
      <c r="B147" s="161"/>
      <c r="C147" s="161"/>
      <c r="D147" s="161"/>
      <c r="E147" s="161"/>
      <c r="F147" s="161"/>
      <c r="G147" s="161"/>
      <c r="H147" s="161" t="s">
        <v>311</v>
      </c>
      <c r="I147" s="161"/>
      <c r="J147" s="162"/>
      <c r="K147" s="163"/>
      <c r="L147" s="145"/>
      <c r="M147" s="4"/>
      <c r="R147" s="4"/>
      <c r="S147" s="4"/>
      <c r="T147" s="4"/>
      <c r="U147" s="4"/>
      <c r="V147" s="4"/>
      <c r="W147" s="4"/>
      <c r="X147" s="4"/>
      <c r="Y147" s="4"/>
    </row>
    <row r="148" spans="1:25" ht="36.75" customHeight="1">
      <c r="A148" s="73"/>
      <c r="B148" s="109" t="s">
        <v>305</v>
      </c>
      <c r="C148" s="110"/>
      <c r="D148" s="73"/>
      <c r="F148" s="108"/>
      <c r="G148" s="111" t="s">
        <v>310</v>
      </c>
      <c r="H148" s="104"/>
      <c r="I148" s="105"/>
      <c r="J148" s="370" t="s">
        <v>310</v>
      </c>
      <c r="M148" s="59"/>
      <c r="N148" s="103"/>
      <c r="O148" s="103"/>
      <c r="P148" s="103"/>
      <c r="Q148" s="103"/>
      <c r="R148" s="59"/>
      <c r="S148" s="59"/>
      <c r="T148" s="59"/>
      <c r="U148" s="59"/>
      <c r="V148" s="4"/>
      <c r="W148" s="4"/>
      <c r="X148" s="4"/>
      <c r="Y148" s="4"/>
    </row>
    <row r="149" spans="1:25" ht="19.5" customHeight="1">
      <c r="A149" s="4"/>
      <c r="B149" s="362" t="s">
        <v>306</v>
      </c>
      <c r="C149" s="30"/>
      <c r="F149" s="4"/>
      <c r="G149" s="369">
        <f>H149*100/H155</f>
        <v>6.851048051126573</v>
      </c>
      <c r="H149" s="365">
        <f>H24+H27+H31</f>
        <v>4711.5</v>
      </c>
      <c r="I149" s="365">
        <f>I24+I27+I31</f>
        <v>5310.2</v>
      </c>
      <c r="J149" s="369">
        <f>I149*100/I155</f>
        <v>8.865656142366056</v>
      </c>
      <c r="M149" s="59"/>
      <c r="N149" s="59"/>
      <c r="O149" s="59"/>
      <c r="P149" s="59"/>
      <c r="Q149" s="59"/>
      <c r="R149" s="59"/>
      <c r="S149" s="59"/>
      <c r="T149" s="59"/>
      <c r="U149" s="59"/>
      <c r="V149" s="4"/>
      <c r="W149" s="4"/>
      <c r="X149" s="4"/>
      <c r="Y149" s="4"/>
    </row>
    <row r="150" spans="1:25" ht="18" customHeight="1">
      <c r="A150" s="73"/>
      <c r="B150" s="364" t="s">
        <v>307</v>
      </c>
      <c r="C150" s="110"/>
      <c r="F150" s="108"/>
      <c r="G150" s="369">
        <f>H150*100/H155</f>
        <v>17.550403152514523</v>
      </c>
      <c r="H150" s="366">
        <v>12069.5</v>
      </c>
      <c r="I150" s="366">
        <f>I48</f>
        <v>12902.2</v>
      </c>
      <c r="J150" s="369">
        <f>I150*100/I155</f>
        <v>21.540896516145402</v>
      </c>
      <c r="M150" s="59"/>
      <c r="N150" s="103"/>
      <c r="O150" s="103"/>
      <c r="P150" s="103"/>
      <c r="Q150" s="103"/>
      <c r="R150" s="59"/>
      <c r="S150" s="59"/>
      <c r="T150" s="59"/>
      <c r="U150" s="59"/>
      <c r="V150" s="4"/>
      <c r="W150" s="4"/>
      <c r="X150" s="4"/>
      <c r="Y150" s="4"/>
    </row>
    <row r="151" spans="1:25" ht="21.75" customHeight="1">
      <c r="A151" s="23"/>
      <c r="B151" s="363" t="s">
        <v>308</v>
      </c>
      <c r="C151" s="28"/>
      <c r="F151" s="23"/>
      <c r="G151" s="369">
        <f>H151*100/H155</f>
        <v>15.842548767276666</v>
      </c>
      <c r="H151" s="367">
        <f>H104</f>
        <v>10895</v>
      </c>
      <c r="I151" s="367">
        <f>I104</f>
        <v>11968.900000000001</v>
      </c>
      <c r="J151" s="369">
        <f>I151*100/I155</f>
        <v>19.982703439110598</v>
      </c>
      <c r="M151" s="4"/>
      <c r="N151" s="86"/>
      <c r="O151" s="86"/>
      <c r="P151" s="112"/>
      <c r="Q151" s="112"/>
      <c r="R151" s="113"/>
      <c r="S151" s="86"/>
      <c r="T151" s="4"/>
      <c r="U151" s="4"/>
      <c r="V151" s="4"/>
      <c r="W151" s="4"/>
      <c r="X151" s="4"/>
      <c r="Y151" s="4"/>
    </row>
    <row r="152" spans="1:25" ht="21.75" customHeight="1">
      <c r="A152" s="23"/>
      <c r="B152" s="23"/>
      <c r="C152" s="28"/>
      <c r="F152" s="23"/>
      <c r="G152" s="373">
        <f>SUM(G149:G151)</f>
        <v>40.24399997091776</v>
      </c>
      <c r="H152" s="367">
        <f>SUM(H149:H151)</f>
        <v>27676</v>
      </c>
      <c r="I152" s="367">
        <f>SUM(I149:I151)</f>
        <v>30181.300000000003</v>
      </c>
      <c r="J152" s="373">
        <f>SUM(J149:J151)</f>
        <v>50.38925609762205</v>
      </c>
      <c r="M152" s="4"/>
      <c r="N152" s="86"/>
      <c r="O152" s="86"/>
      <c r="P152" s="112"/>
      <c r="Q152" s="112"/>
      <c r="R152" s="113"/>
      <c r="S152" s="86"/>
      <c r="T152" s="4"/>
      <c r="U152" s="4"/>
      <c r="V152" s="4"/>
      <c r="W152" s="4"/>
      <c r="X152" s="4"/>
      <c r="Y152" s="4"/>
    </row>
    <row r="153" spans="1:25" ht="15" customHeight="1">
      <c r="A153" s="23"/>
      <c r="B153" s="23"/>
      <c r="C153" s="28"/>
      <c r="F153" s="23"/>
      <c r="G153" s="371"/>
      <c r="H153" s="33"/>
      <c r="I153" s="33"/>
      <c r="J153" s="371"/>
      <c r="M153" s="4"/>
      <c r="N153" s="86"/>
      <c r="O153" s="86"/>
      <c r="P153" s="112"/>
      <c r="Q153" s="112"/>
      <c r="R153" s="113"/>
      <c r="S153" s="86"/>
      <c r="T153" s="4"/>
      <c r="U153" s="4"/>
      <c r="V153" s="4"/>
      <c r="W153" s="4"/>
      <c r="X153" s="4"/>
      <c r="Y153" s="4"/>
    </row>
    <row r="154" spans="1:25" ht="12" customHeight="1">
      <c r="A154" s="65"/>
      <c r="B154" s="69"/>
      <c r="C154" s="69"/>
      <c r="D154" s="25"/>
      <c r="E154" s="67"/>
      <c r="F154" s="67"/>
      <c r="G154" s="67"/>
      <c r="H154" s="40"/>
      <c r="I154" s="70"/>
      <c r="J154" s="70"/>
      <c r="K154" s="18"/>
      <c r="L154" s="8"/>
      <c r="M154" s="4"/>
      <c r="N154" s="87"/>
      <c r="O154" s="114"/>
      <c r="P154" s="115"/>
      <c r="Q154" s="115"/>
      <c r="R154" s="116"/>
      <c r="S154" s="86"/>
      <c r="T154" s="4"/>
      <c r="U154" s="4"/>
      <c r="V154" s="4"/>
      <c r="W154" s="4"/>
      <c r="X154" s="4"/>
      <c r="Y154" s="4"/>
    </row>
    <row r="155" spans="1:22" ht="16.5" customHeight="1">
      <c r="A155" s="65"/>
      <c r="B155" s="69" t="s">
        <v>309</v>
      </c>
      <c r="C155" s="69"/>
      <c r="D155" s="65"/>
      <c r="E155" s="65"/>
      <c r="F155" s="27"/>
      <c r="G155" s="27"/>
      <c r="H155" s="40">
        <f>H16</f>
        <v>68770.5</v>
      </c>
      <c r="I155" s="40">
        <f>I16</f>
        <v>59896.3</v>
      </c>
      <c r="J155" s="40"/>
      <c r="K155" s="70"/>
      <c r="L155" s="70"/>
      <c r="M155" s="4"/>
      <c r="N155" s="87"/>
      <c r="O155" s="86"/>
      <c r="P155" s="86"/>
      <c r="Q155" s="86"/>
      <c r="R155" s="86"/>
      <c r="S155" s="86"/>
      <c r="T155" s="4"/>
      <c r="U155" s="4"/>
      <c r="V155" s="4"/>
    </row>
    <row r="156" spans="1:22" ht="9" customHeight="1">
      <c r="A156" s="27"/>
      <c r="B156" s="66"/>
      <c r="C156" s="66"/>
      <c r="D156" s="27"/>
      <c r="E156" s="23"/>
      <c r="F156" s="27"/>
      <c r="G156" s="27"/>
      <c r="H156" s="36"/>
      <c r="I156" s="11"/>
      <c r="J156" s="11"/>
      <c r="K156" s="40"/>
      <c r="L156" s="70"/>
      <c r="M156" s="4"/>
      <c r="N156" s="87"/>
      <c r="O156" s="86"/>
      <c r="P156" s="112"/>
      <c r="Q156" s="112"/>
      <c r="R156" s="113"/>
      <c r="S156" s="86"/>
      <c r="T156" s="4"/>
      <c r="U156" s="4"/>
      <c r="V156" s="4"/>
    </row>
    <row r="157" spans="1:22" ht="21.75" customHeight="1">
      <c r="A157" s="23"/>
      <c r="B157" s="161"/>
      <c r="C157" s="161"/>
      <c r="D157" s="161"/>
      <c r="E157" s="161"/>
      <c r="F157" s="161"/>
      <c r="G157" s="161"/>
      <c r="H157" s="161" t="s">
        <v>312</v>
      </c>
      <c r="I157" s="161"/>
      <c r="J157" s="162"/>
      <c r="K157" s="163"/>
      <c r="L157" s="40"/>
      <c r="M157" s="4"/>
      <c r="N157" s="86"/>
      <c r="O157" s="114"/>
      <c r="P157" s="117"/>
      <c r="Q157" s="117"/>
      <c r="R157" s="117"/>
      <c r="S157" s="86"/>
      <c r="T157" s="4"/>
      <c r="U157" s="4"/>
      <c r="V157" s="4"/>
    </row>
    <row r="158" spans="1:22" ht="27" customHeight="1">
      <c r="A158" s="25"/>
      <c r="B158" s="109" t="s">
        <v>305</v>
      </c>
      <c r="C158" s="110"/>
      <c r="D158" s="73"/>
      <c r="F158" s="108"/>
      <c r="G158" s="111" t="s">
        <v>310</v>
      </c>
      <c r="H158" s="104"/>
      <c r="I158" s="105"/>
      <c r="J158" s="370" t="s">
        <v>310</v>
      </c>
      <c r="L158" s="11"/>
      <c r="M158" s="4"/>
      <c r="N158" s="87"/>
      <c r="O158" s="114"/>
      <c r="P158" s="117"/>
      <c r="Q158" s="117"/>
      <c r="R158" s="118"/>
      <c r="S158" s="86"/>
      <c r="T158" s="4"/>
      <c r="U158" s="4"/>
      <c r="V158" s="4"/>
    </row>
    <row r="159" spans="1:22" ht="18.75" customHeight="1">
      <c r="A159" s="27"/>
      <c r="B159" s="362" t="s">
        <v>306</v>
      </c>
      <c r="C159" s="30"/>
      <c r="F159" s="4"/>
      <c r="G159" s="372">
        <f>H159*10/68770.5</f>
        <v>0.941072116677936</v>
      </c>
      <c r="H159" s="365">
        <f>4711.5+1760.3</f>
        <v>6471.8</v>
      </c>
      <c r="I159" s="365">
        <f>5310.2+695.2</f>
        <v>6005.4</v>
      </c>
      <c r="J159" s="372">
        <f>I159*100/I164</f>
        <v>10.266290346568928</v>
      </c>
      <c r="L159" s="36"/>
      <c r="M159" s="4"/>
      <c r="N159" s="23"/>
      <c r="R159" s="4"/>
      <c r="S159" s="4"/>
      <c r="T159" s="4"/>
      <c r="U159" s="4"/>
      <c r="V159" s="4"/>
    </row>
    <row r="160" spans="1:22" ht="16.5" customHeight="1">
      <c r="A160" s="23"/>
      <c r="B160" s="364" t="s">
        <v>307</v>
      </c>
      <c r="C160" s="110"/>
      <c r="F160" s="108"/>
      <c r="G160" s="372">
        <f>H160*100/H164</f>
        <v>25.759446274201878</v>
      </c>
      <c r="H160" s="366">
        <f>12069.5+5645.4</f>
        <v>17714.9</v>
      </c>
      <c r="I160" s="366">
        <f>12902.2+3175.5</f>
        <v>16077.7</v>
      </c>
      <c r="J160" s="372">
        <f>I160*100/I164</f>
        <v>27.4849862298983</v>
      </c>
      <c r="L160" s="26"/>
      <c r="M160" s="4"/>
      <c r="O160" s="86"/>
      <c r="P160" s="112"/>
      <c r="Q160" s="112"/>
      <c r="R160" s="113"/>
      <c r="S160" s="4"/>
      <c r="T160" s="4"/>
      <c r="U160" s="4"/>
      <c r="V160" s="4"/>
    </row>
    <row r="161" spans="1:22" ht="19.5" customHeight="1">
      <c r="A161" s="65"/>
      <c r="B161" s="363" t="s">
        <v>308</v>
      </c>
      <c r="C161" s="28"/>
      <c r="F161" s="23"/>
      <c r="G161" s="372">
        <f>H161*100/H164</f>
        <v>27.427021760784058</v>
      </c>
      <c r="H161" s="367">
        <f>10895+7966.7</f>
        <v>18861.7</v>
      </c>
      <c r="I161" s="367">
        <f>11968.9+5716.7</f>
        <v>17685.6</v>
      </c>
      <c r="J161" s="372">
        <f>I161*100/I164</f>
        <v>30.23370708916632</v>
      </c>
      <c r="L161" s="368"/>
      <c r="M161" s="4"/>
      <c r="N161" s="27"/>
      <c r="O161" s="114"/>
      <c r="P161" s="117"/>
      <c r="Q161" s="117"/>
      <c r="R161" s="117"/>
      <c r="S161" s="4"/>
      <c r="T161" s="4"/>
      <c r="U161" s="4"/>
      <c r="V161" s="4"/>
    </row>
    <row r="162" spans="1:22" ht="18.75" customHeight="1">
      <c r="A162" s="27"/>
      <c r="B162" s="69"/>
      <c r="C162" s="69"/>
      <c r="D162" s="25"/>
      <c r="E162" s="67"/>
      <c r="F162" s="67"/>
      <c r="G162" s="374">
        <f>SUM(G159:G161)</f>
        <v>54.12754015166387</v>
      </c>
      <c r="H162" s="40">
        <f>SUM(H159:H161)</f>
        <v>43048.4</v>
      </c>
      <c r="I162" s="40">
        <f>SUM(I159:I161)</f>
        <v>39768.7</v>
      </c>
      <c r="J162" s="375">
        <f>SUM(J159:J161)</f>
        <v>67.98498366563355</v>
      </c>
      <c r="K162" s="18"/>
      <c r="L162" s="20"/>
      <c r="M162" s="4"/>
      <c r="N162" s="23"/>
      <c r="O162" s="114"/>
      <c r="P162" s="117"/>
      <c r="Q162" s="117"/>
      <c r="R162" s="118"/>
      <c r="S162" s="4"/>
      <c r="T162" s="4"/>
      <c r="U162" s="4"/>
      <c r="V162" s="4"/>
    </row>
    <row r="163" spans="1:22" ht="18.75" customHeight="1">
      <c r="A163" s="27"/>
      <c r="B163" s="69"/>
      <c r="C163" s="69"/>
      <c r="D163" s="25"/>
      <c r="E163" s="67"/>
      <c r="F163" s="67"/>
      <c r="G163" s="67"/>
      <c r="H163" s="40"/>
      <c r="I163" s="70"/>
      <c r="J163" s="70"/>
      <c r="K163" s="18"/>
      <c r="L163" s="20"/>
      <c r="M163" s="4"/>
      <c r="N163" s="23"/>
      <c r="O163" s="114"/>
      <c r="P163" s="117"/>
      <c r="Q163" s="117"/>
      <c r="R163" s="118"/>
      <c r="S163" s="4"/>
      <c r="T163" s="4"/>
      <c r="U163" s="4"/>
      <c r="V163" s="4"/>
    </row>
    <row r="164" spans="1:22" ht="25.5" customHeight="1">
      <c r="A164" s="23"/>
      <c r="B164" s="69" t="s">
        <v>309</v>
      </c>
      <c r="C164" s="69"/>
      <c r="D164" s="65"/>
      <c r="E164" s="65"/>
      <c r="F164" s="27"/>
      <c r="G164" s="27"/>
      <c r="H164" s="40">
        <v>68770.5</v>
      </c>
      <c r="I164" s="40">
        <v>58496.3</v>
      </c>
      <c r="J164" s="40"/>
      <c r="K164" s="70"/>
      <c r="L164" s="145"/>
      <c r="M164" s="4"/>
      <c r="R164" s="4"/>
      <c r="S164" s="4"/>
      <c r="T164" s="4"/>
      <c r="U164" s="4"/>
      <c r="V164" s="4"/>
    </row>
    <row r="165" spans="1:22" ht="21" customHeight="1">
      <c r="A165" s="503"/>
      <c r="B165" s="503"/>
      <c r="C165" s="78"/>
      <c r="D165" s="5"/>
      <c r="E165" s="18"/>
      <c r="F165" s="5"/>
      <c r="G165" s="5"/>
      <c r="H165" s="33"/>
      <c r="I165" s="10"/>
      <c r="J165" s="10"/>
      <c r="K165" s="36"/>
      <c r="L165" s="18"/>
      <c r="M165" s="4"/>
      <c r="N165" s="27"/>
      <c r="R165" s="4"/>
      <c r="S165" s="4"/>
      <c r="T165" s="4"/>
      <c r="U165" s="4"/>
      <c r="V165" s="4"/>
    </row>
    <row r="166" spans="1:22" ht="18" customHeight="1">
      <c r="A166" s="503"/>
      <c r="B166" s="503"/>
      <c r="C166" s="78"/>
      <c r="D166" s="35"/>
      <c r="E166" s="35"/>
      <c r="F166" s="35"/>
      <c r="G166" s="35"/>
      <c r="H166" s="33"/>
      <c r="I166" s="10"/>
      <c r="J166" s="10"/>
      <c r="K166" s="10"/>
      <c r="L166" s="36"/>
      <c r="M166" s="4"/>
      <c r="N166" s="23"/>
      <c r="R166" s="4"/>
      <c r="S166" s="4"/>
      <c r="T166" s="4"/>
      <c r="U166" s="4"/>
      <c r="V166" s="4"/>
    </row>
    <row r="167" spans="1:22" s="1" customFormat="1" ht="21" customHeight="1">
      <c r="A167" s="503"/>
      <c r="B167" s="503"/>
      <c r="C167" s="78"/>
      <c r="D167" s="29"/>
      <c r="E167" s="29"/>
      <c r="F167" s="29"/>
      <c r="G167" s="29"/>
      <c r="H167" s="33"/>
      <c r="I167" s="10"/>
      <c r="J167" s="10"/>
      <c r="K167" s="10"/>
      <c r="L167" s="10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s="1" customFormat="1" ht="15.75" customHeight="1">
      <c r="A168" s="503"/>
      <c r="B168" s="503"/>
      <c r="C168" s="78"/>
      <c r="D168" s="29"/>
      <c r="E168" s="29"/>
      <c r="F168" s="29"/>
      <c r="G168" s="29"/>
      <c r="H168" s="33"/>
      <c r="I168" s="10"/>
      <c r="J168" s="10"/>
      <c r="K168" s="10"/>
      <c r="L168" s="10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s="1" customFormat="1" ht="18" customHeight="1">
      <c r="A169" s="503"/>
      <c r="B169" s="503"/>
      <c r="C169" s="78"/>
      <c r="D169" s="29"/>
      <c r="E169" s="29"/>
      <c r="F169" s="29"/>
      <c r="G169" s="29"/>
      <c r="H169" s="10"/>
      <c r="I169" s="10"/>
      <c r="J169" s="10"/>
      <c r="K169" s="10"/>
      <c r="L169" s="10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s="1" customFormat="1" ht="15.75" customHeight="1">
      <c r="A170" s="503"/>
      <c r="B170" s="503"/>
      <c r="C170" s="78"/>
      <c r="D170" s="29"/>
      <c r="E170" s="29"/>
      <c r="F170" s="29"/>
      <c r="G170" s="29"/>
      <c r="H170" s="10"/>
      <c r="I170" s="10"/>
      <c r="J170" s="10"/>
      <c r="K170" s="10"/>
      <c r="L170" s="10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s="1" customFormat="1" ht="20.25" customHeight="1">
      <c r="A171" s="503"/>
      <c r="B171" s="503"/>
      <c r="C171" s="78"/>
      <c r="D171" s="29"/>
      <c r="E171" s="29"/>
      <c r="F171" s="29"/>
      <c r="G171" s="29"/>
      <c r="H171" s="10"/>
      <c r="I171" s="10"/>
      <c r="J171" s="10"/>
      <c r="K171" s="10"/>
      <c r="L171" s="10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s="1" customFormat="1" ht="19.5" customHeight="1">
      <c r="A172" s="25"/>
      <c r="B172" s="9"/>
      <c r="C172" s="9"/>
      <c r="D172" s="35"/>
      <c r="E172" s="9"/>
      <c r="F172" s="9"/>
      <c r="G172" s="9"/>
      <c r="H172" s="21"/>
      <c r="I172" s="9"/>
      <c r="J172" s="9"/>
      <c r="K172" s="10"/>
      <c r="L172" s="10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s="1" customFormat="1" ht="31.5" customHeight="1">
      <c r="A173" s="30"/>
      <c r="J173" s="21"/>
      <c r="K173" s="11"/>
      <c r="L173" s="10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s="1" customFormat="1" ht="25.5" customHeight="1">
      <c r="A174" s="30"/>
      <c r="B174" s="9"/>
      <c r="C174" s="9"/>
      <c r="D174" s="35"/>
      <c r="E174" s="9"/>
      <c r="F174" s="9"/>
      <c r="G174" s="9"/>
      <c r="H174" s="21"/>
      <c r="I174" s="9"/>
      <c r="J174" s="9"/>
      <c r="K174" s="21"/>
      <c r="L174" s="146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s="1" customFormat="1" ht="25.5" customHeight="1">
      <c r="A175" s="23"/>
      <c r="B175" s="28"/>
      <c r="C175" s="28"/>
      <c r="D175" s="23"/>
      <c r="E175" s="23"/>
      <c r="F175" s="23"/>
      <c r="G175" s="23"/>
      <c r="H175" s="36"/>
      <c r="I175" s="36"/>
      <c r="J175" s="36"/>
      <c r="K175" s="11"/>
      <c r="L175" s="1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12" s="5" customFormat="1" ht="21.75" customHeight="1">
      <c r="A176" s="504"/>
      <c r="B176" s="504"/>
      <c r="C176" s="58"/>
      <c r="H176" s="38"/>
      <c r="I176" s="38"/>
      <c r="J176" s="38"/>
      <c r="K176" s="36"/>
      <c r="L176" s="11"/>
    </row>
    <row r="177" spans="1:22" ht="18">
      <c r="A177" s="504"/>
      <c r="B177" s="504"/>
      <c r="C177" s="58"/>
      <c r="D177" s="35"/>
      <c r="E177" s="35"/>
      <c r="F177" s="35"/>
      <c r="G177" s="35"/>
      <c r="H177" s="61"/>
      <c r="I177" s="38"/>
      <c r="J177" s="38"/>
      <c r="K177" s="38"/>
      <c r="L177" s="36"/>
      <c r="M177" s="4"/>
      <c r="R177" s="4"/>
      <c r="S177" s="4"/>
      <c r="T177" s="4"/>
      <c r="U177" s="4"/>
      <c r="V177" s="4"/>
    </row>
    <row r="178" spans="1:22" ht="15.75">
      <c r="A178" s="506"/>
      <c r="B178" s="506"/>
      <c r="C178" s="80"/>
      <c r="D178" s="29"/>
      <c r="E178" s="29"/>
      <c r="F178" s="29"/>
      <c r="G178" s="29"/>
      <c r="H178" s="61"/>
      <c r="I178" s="38"/>
      <c r="J178" s="38"/>
      <c r="K178" s="38"/>
      <c r="L178" s="38"/>
      <c r="M178" s="4"/>
      <c r="R178" s="4"/>
      <c r="S178" s="4"/>
      <c r="T178" s="4"/>
      <c r="U178" s="4"/>
      <c r="V178" s="4"/>
    </row>
    <row r="179" spans="1:22" ht="15.75">
      <c r="A179" s="506"/>
      <c r="B179" s="506"/>
      <c r="C179" s="80"/>
      <c r="D179" s="29"/>
      <c r="E179" s="29"/>
      <c r="F179" s="29"/>
      <c r="G179" s="29"/>
      <c r="H179" s="61"/>
      <c r="I179" s="38"/>
      <c r="J179" s="38"/>
      <c r="K179" s="38"/>
      <c r="L179" s="38"/>
      <c r="M179" s="4"/>
      <c r="R179" s="4"/>
      <c r="S179" s="4"/>
      <c r="T179" s="4"/>
      <c r="U179" s="4"/>
      <c r="V179" s="4"/>
    </row>
    <row r="180" spans="1:22" ht="32.25" customHeight="1">
      <c r="A180" s="506"/>
      <c r="B180" s="506"/>
      <c r="C180" s="80"/>
      <c r="D180" s="29"/>
      <c r="E180" s="29"/>
      <c r="F180" s="29"/>
      <c r="G180" s="29"/>
      <c r="H180" s="62"/>
      <c r="I180" s="38"/>
      <c r="J180" s="38"/>
      <c r="K180" s="38"/>
      <c r="L180" s="38"/>
      <c r="M180" s="4"/>
      <c r="R180" s="4"/>
      <c r="S180" s="4"/>
      <c r="T180" s="4"/>
      <c r="U180" s="4"/>
      <c r="V180" s="4"/>
    </row>
    <row r="181" spans="1:22" ht="30" customHeight="1">
      <c r="A181" s="506"/>
      <c r="B181" s="506"/>
      <c r="C181" s="80"/>
      <c r="D181" s="29"/>
      <c r="E181" s="29"/>
      <c r="F181" s="29"/>
      <c r="G181" s="29"/>
      <c r="H181" s="62"/>
      <c r="I181" s="38"/>
      <c r="J181" s="38"/>
      <c r="K181" s="38"/>
      <c r="L181" s="38"/>
      <c r="M181" s="4"/>
      <c r="R181" s="4"/>
      <c r="S181" s="4"/>
      <c r="T181" s="4"/>
      <c r="U181" s="4"/>
      <c r="V181" s="4"/>
    </row>
    <row r="182" spans="1:22" ht="15.75">
      <c r="A182" s="2"/>
      <c r="B182" s="2"/>
      <c r="C182" s="2"/>
      <c r="D182" s="2"/>
      <c r="E182" s="2"/>
      <c r="F182" s="2"/>
      <c r="G182" s="2"/>
      <c r="H182" s="62"/>
      <c r="I182" s="64"/>
      <c r="J182" s="34"/>
      <c r="K182" s="38"/>
      <c r="L182" s="38"/>
      <c r="M182" s="4"/>
      <c r="R182" s="4"/>
      <c r="S182" s="4"/>
      <c r="T182" s="4"/>
      <c r="U182" s="4"/>
      <c r="V182" s="4"/>
    </row>
    <row r="183" spans="1:22" ht="15.75">
      <c r="A183" s="2"/>
      <c r="B183" s="3"/>
      <c r="C183" s="3"/>
      <c r="D183" s="2"/>
      <c r="E183" s="2"/>
      <c r="F183" s="2"/>
      <c r="G183" s="2"/>
      <c r="H183" s="62"/>
      <c r="I183" s="64"/>
      <c r="J183" s="9"/>
      <c r="K183" s="34"/>
      <c r="L183" s="38"/>
      <c r="M183" s="4"/>
      <c r="R183" s="4"/>
      <c r="S183" s="4"/>
      <c r="T183" s="4"/>
      <c r="U183" s="4"/>
      <c r="V183" s="4"/>
    </row>
    <row r="184" spans="1:22" ht="15.75">
      <c r="A184" s="2"/>
      <c r="H184" s="62"/>
      <c r="I184" s="64"/>
      <c r="J184" s="7"/>
      <c r="K184" s="34"/>
      <c r="L184" s="147"/>
      <c r="M184" s="4"/>
      <c r="R184" s="4"/>
      <c r="S184" s="4"/>
      <c r="T184" s="4"/>
      <c r="U184" s="4"/>
      <c r="V184" s="4"/>
    </row>
    <row r="185" spans="1:22" ht="16.5" thickBot="1">
      <c r="A185" s="31"/>
      <c r="B185" s="2"/>
      <c r="C185" s="2"/>
      <c r="D185" s="2"/>
      <c r="E185" s="2"/>
      <c r="F185" s="2"/>
      <c r="G185" s="2"/>
      <c r="H185" s="62"/>
      <c r="I185" s="64"/>
      <c r="J185" s="32"/>
      <c r="K185" s="7"/>
      <c r="L185" s="147"/>
      <c r="M185" s="4"/>
      <c r="R185" s="4"/>
      <c r="S185" s="4"/>
      <c r="T185" s="4"/>
      <c r="U185" s="4"/>
      <c r="V185" s="4"/>
    </row>
    <row r="186" spans="2:22" ht="15.75">
      <c r="B186" s="2"/>
      <c r="C186" s="2"/>
      <c r="D186" s="2"/>
      <c r="E186" s="2"/>
      <c r="F186" s="42"/>
      <c r="G186" s="135"/>
      <c r="H186" s="62"/>
      <c r="I186" s="64"/>
      <c r="J186" s="32"/>
      <c r="K186" s="32"/>
      <c r="L186" s="147"/>
      <c r="M186" s="4"/>
      <c r="R186" s="4"/>
      <c r="S186" s="4"/>
      <c r="T186" s="4"/>
      <c r="U186" s="4"/>
      <c r="V186" s="4"/>
    </row>
    <row r="187" spans="1:22" ht="15.75">
      <c r="A187" s="2"/>
      <c r="B187" s="2"/>
      <c r="C187" s="2"/>
      <c r="D187" s="2"/>
      <c r="E187" s="2"/>
      <c r="F187" s="41"/>
      <c r="G187" s="135"/>
      <c r="H187" s="62"/>
      <c r="I187" s="64"/>
      <c r="J187" s="7"/>
      <c r="K187" s="32"/>
      <c r="L187" s="148"/>
      <c r="M187" s="4"/>
      <c r="R187" s="4"/>
      <c r="S187" s="4"/>
      <c r="T187" s="4"/>
      <c r="U187" s="4"/>
      <c r="V187" s="4"/>
    </row>
    <row r="188" spans="1:22" ht="15.75">
      <c r="A188" s="29"/>
      <c r="B188" s="29"/>
      <c r="C188" s="29"/>
      <c r="D188" s="29"/>
      <c r="E188" s="29"/>
      <c r="F188" s="24"/>
      <c r="G188" s="136"/>
      <c r="H188" s="62"/>
      <c r="I188" s="64"/>
      <c r="J188" s="7"/>
      <c r="K188" s="7"/>
      <c r="L188" s="148"/>
      <c r="M188" s="4"/>
      <c r="R188" s="4"/>
      <c r="S188" s="4"/>
      <c r="T188" s="4"/>
      <c r="U188" s="4"/>
      <c r="V188" s="4"/>
    </row>
    <row r="189" spans="1:22" ht="12.75">
      <c r="A189" s="29"/>
      <c r="B189" s="29"/>
      <c r="C189" s="29"/>
      <c r="D189" s="29"/>
      <c r="E189" s="29"/>
      <c r="F189" s="24"/>
      <c r="G189" s="136"/>
      <c r="H189" s="63"/>
      <c r="I189" s="2"/>
      <c r="J189" s="7"/>
      <c r="K189" s="7"/>
      <c r="L189" s="145"/>
      <c r="M189" s="4"/>
      <c r="R189" s="4"/>
      <c r="S189" s="4"/>
      <c r="T189" s="4"/>
      <c r="U189" s="4"/>
      <c r="V189" s="4"/>
    </row>
    <row r="190" spans="1:22" ht="21" customHeight="1">
      <c r="A190" s="504"/>
      <c r="B190" s="504"/>
      <c r="C190" s="58"/>
      <c r="D190" s="5"/>
      <c r="E190" s="5"/>
      <c r="F190" s="41"/>
      <c r="G190" s="135"/>
      <c r="H190" s="62"/>
      <c r="I190" s="38"/>
      <c r="J190" s="38"/>
      <c r="K190" s="7"/>
      <c r="L190" s="145"/>
      <c r="M190" s="4"/>
      <c r="R190" s="4"/>
      <c r="S190" s="4"/>
      <c r="T190" s="4"/>
      <c r="U190" s="4"/>
      <c r="V190" s="4"/>
    </row>
    <row r="191" spans="1:22" ht="21.75" customHeight="1">
      <c r="A191" s="504"/>
      <c r="B191" s="504"/>
      <c r="C191" s="58"/>
      <c r="D191" s="35"/>
      <c r="E191" s="35"/>
      <c r="F191" s="24"/>
      <c r="G191" s="136"/>
      <c r="H191" s="61"/>
      <c r="I191" s="38"/>
      <c r="J191" s="38"/>
      <c r="K191" s="38"/>
      <c r="L191" s="145"/>
      <c r="M191" s="4"/>
      <c r="R191" s="4"/>
      <c r="S191" s="4"/>
      <c r="T191" s="4"/>
      <c r="U191" s="4"/>
      <c r="V191" s="4"/>
    </row>
    <row r="192" spans="1:22" ht="24" customHeight="1">
      <c r="A192" s="506"/>
      <c r="B192" s="506"/>
      <c r="C192" s="80"/>
      <c r="D192" s="29"/>
      <c r="E192" s="29"/>
      <c r="F192" s="24"/>
      <c r="G192" s="136"/>
      <c r="H192" s="39"/>
      <c r="I192" s="38"/>
      <c r="J192" s="38"/>
      <c r="K192" s="38"/>
      <c r="L192" s="38"/>
      <c r="M192" s="4"/>
      <c r="R192" s="4"/>
      <c r="S192" s="4"/>
      <c r="T192" s="4"/>
      <c r="U192" s="4"/>
      <c r="V192" s="4"/>
    </row>
    <row r="193" spans="1:22" ht="27" customHeight="1">
      <c r="A193" s="506"/>
      <c r="B193" s="506"/>
      <c r="C193" s="80"/>
      <c r="D193" s="29"/>
      <c r="E193" s="29"/>
      <c r="F193" s="24"/>
      <c r="G193" s="136"/>
      <c r="H193" s="39"/>
      <c r="I193" s="38"/>
      <c r="J193" s="38"/>
      <c r="K193" s="38"/>
      <c r="L193" s="38"/>
      <c r="M193" s="4"/>
      <c r="R193" s="4"/>
      <c r="S193" s="4"/>
      <c r="T193" s="4"/>
      <c r="U193" s="4"/>
      <c r="V193" s="4"/>
    </row>
    <row r="194" spans="1:22" ht="33.75" customHeight="1">
      <c r="A194" s="506"/>
      <c r="B194" s="506"/>
      <c r="C194" s="80"/>
      <c r="D194" s="29"/>
      <c r="E194" s="29"/>
      <c r="F194" s="24"/>
      <c r="G194" s="136"/>
      <c r="H194" s="38"/>
      <c r="I194" s="38"/>
      <c r="J194" s="38"/>
      <c r="K194" s="38"/>
      <c r="L194" s="38"/>
      <c r="M194" s="4"/>
      <c r="R194" s="4"/>
      <c r="S194" s="4"/>
      <c r="T194" s="4"/>
      <c r="U194" s="4"/>
      <c r="V194" s="4"/>
    </row>
    <row r="195" spans="1:22" ht="35.25" customHeight="1">
      <c r="A195" s="506"/>
      <c r="B195" s="506"/>
      <c r="C195" s="80"/>
      <c r="D195" s="29"/>
      <c r="E195" s="29"/>
      <c r="F195" s="24"/>
      <c r="G195" s="136"/>
      <c r="H195" s="38"/>
      <c r="I195" s="38"/>
      <c r="J195" s="38"/>
      <c r="K195" s="38"/>
      <c r="L195" s="38"/>
      <c r="M195" s="4"/>
      <c r="R195" s="4"/>
      <c r="S195" s="4"/>
      <c r="T195" s="4"/>
      <c r="U195" s="4"/>
      <c r="V195" s="4"/>
    </row>
    <row r="196" spans="1:22" ht="18">
      <c r="A196" s="504"/>
      <c r="B196" s="504"/>
      <c r="C196" s="58"/>
      <c r="D196" s="5"/>
      <c r="E196" s="5"/>
      <c r="F196" s="41"/>
      <c r="G196" s="135"/>
      <c r="H196" s="39"/>
      <c r="I196" s="38"/>
      <c r="J196" s="38"/>
      <c r="K196" s="38"/>
      <c r="L196" s="38"/>
      <c r="M196" s="4"/>
      <c r="R196" s="4"/>
      <c r="S196" s="4"/>
      <c r="T196" s="4"/>
      <c r="U196" s="4"/>
      <c r="V196" s="4"/>
    </row>
    <row r="197" spans="1:22" ht="18">
      <c r="A197" s="505"/>
      <c r="B197" s="505"/>
      <c r="C197" s="81"/>
      <c r="D197" s="43"/>
      <c r="E197" s="43"/>
      <c r="F197" s="41"/>
      <c r="G197" s="135"/>
      <c r="H197" s="44"/>
      <c r="I197" s="19"/>
      <c r="J197" s="19"/>
      <c r="K197" s="38"/>
      <c r="L197" s="38"/>
      <c r="M197" s="4"/>
      <c r="R197" s="4"/>
      <c r="S197" s="4"/>
      <c r="T197" s="4"/>
      <c r="U197" s="4"/>
      <c r="V197" s="4"/>
    </row>
    <row r="198" spans="1:22" ht="15.75">
      <c r="A198" s="509"/>
      <c r="B198" s="509"/>
      <c r="C198" s="79"/>
      <c r="D198" s="45"/>
      <c r="E198" s="45"/>
      <c r="F198" s="24"/>
      <c r="G198" s="136"/>
      <c r="H198" s="44"/>
      <c r="I198" s="19"/>
      <c r="J198" s="19"/>
      <c r="K198" s="19"/>
      <c r="L198" s="38"/>
      <c r="M198" s="4"/>
      <c r="R198" s="4"/>
      <c r="S198" s="4"/>
      <c r="T198" s="4"/>
      <c r="U198" s="4"/>
      <c r="V198" s="4"/>
    </row>
    <row r="199" spans="1:22" ht="15.75">
      <c r="A199" s="509"/>
      <c r="B199" s="509"/>
      <c r="C199" s="79"/>
      <c r="D199" s="45"/>
      <c r="E199" s="45"/>
      <c r="F199" s="24"/>
      <c r="G199" s="136"/>
      <c r="H199" s="44"/>
      <c r="I199" s="19"/>
      <c r="J199" s="19"/>
      <c r="K199" s="19"/>
      <c r="L199" s="19"/>
      <c r="M199" s="4"/>
      <c r="R199" s="4"/>
      <c r="S199" s="4"/>
      <c r="T199" s="4"/>
      <c r="U199" s="4"/>
      <c r="V199" s="4"/>
    </row>
    <row r="200" spans="1:22" ht="15.75">
      <c r="A200" s="509"/>
      <c r="B200" s="509"/>
      <c r="C200" s="79"/>
      <c r="D200" s="45"/>
      <c r="E200" s="45"/>
      <c r="F200" s="41"/>
      <c r="G200" s="135"/>
      <c r="H200" s="19"/>
      <c r="I200" s="19"/>
      <c r="J200" s="19"/>
      <c r="K200" s="19"/>
      <c r="L200" s="19"/>
      <c r="M200" s="4"/>
      <c r="R200" s="4"/>
      <c r="S200" s="4"/>
      <c r="T200" s="4"/>
      <c r="U200" s="4"/>
      <c r="V200" s="4"/>
    </row>
    <row r="201" spans="1:22" ht="15.75">
      <c r="A201" s="509"/>
      <c r="B201" s="509"/>
      <c r="C201" s="79"/>
      <c r="D201" s="45"/>
      <c r="E201" s="45"/>
      <c r="F201" s="41"/>
      <c r="G201" s="135"/>
      <c r="H201" s="19"/>
      <c r="I201" s="19"/>
      <c r="J201" s="19"/>
      <c r="K201" s="19"/>
      <c r="L201" s="19"/>
      <c r="M201" s="4"/>
      <c r="R201" s="4"/>
      <c r="S201" s="4"/>
      <c r="T201" s="4"/>
      <c r="U201" s="4"/>
      <c r="V201" s="4"/>
    </row>
    <row r="202" spans="1:22" ht="15.75">
      <c r="A202" s="15"/>
      <c r="B202" s="15"/>
      <c r="C202" s="15"/>
      <c r="D202" s="15"/>
      <c r="E202" s="15"/>
      <c r="F202" s="24"/>
      <c r="G202" s="136"/>
      <c r="H202" s="45"/>
      <c r="I202" s="46"/>
      <c r="J202" s="46"/>
      <c r="K202" s="19"/>
      <c r="L202" s="19"/>
      <c r="M202" s="4"/>
      <c r="R202" s="4"/>
      <c r="S202" s="4"/>
      <c r="T202" s="4"/>
      <c r="U202" s="4"/>
      <c r="V202" s="4"/>
    </row>
    <row r="203" spans="1:22" ht="15.75">
      <c r="A203" s="15"/>
      <c r="D203" s="14"/>
      <c r="E203" s="14"/>
      <c r="F203" s="41"/>
      <c r="G203" s="135"/>
      <c r="H203" s="12"/>
      <c r="I203" s="13"/>
      <c r="J203" s="4"/>
      <c r="K203" s="46"/>
      <c r="L203" s="19"/>
      <c r="M203" s="4"/>
      <c r="R203" s="4"/>
      <c r="S203" s="4"/>
      <c r="T203" s="4"/>
      <c r="U203" s="4"/>
      <c r="V203" s="4"/>
    </row>
    <row r="204" spans="1:22" ht="15.75">
      <c r="A204" s="2"/>
      <c r="B204" s="13"/>
      <c r="C204" s="13"/>
      <c r="D204" s="2"/>
      <c r="E204" s="2"/>
      <c r="F204" s="24"/>
      <c r="G204" s="136"/>
      <c r="H204" s="2"/>
      <c r="J204" s="16"/>
      <c r="K204" s="43"/>
      <c r="L204" s="149"/>
      <c r="M204" s="4"/>
      <c r="R204" s="4"/>
      <c r="S204" s="4"/>
      <c r="T204" s="4"/>
      <c r="U204" s="4"/>
      <c r="V204" s="4"/>
    </row>
    <row r="205" spans="1:22" ht="12.75">
      <c r="A205" s="2"/>
      <c r="B205" s="2"/>
      <c r="C205" s="2"/>
      <c r="D205" s="2"/>
      <c r="E205" s="2"/>
      <c r="F205" s="24"/>
      <c r="G205" s="136"/>
      <c r="H205" s="2"/>
      <c r="I205" s="2"/>
      <c r="J205" s="7"/>
      <c r="K205" s="4"/>
      <c r="L205" s="149"/>
      <c r="M205" s="4"/>
      <c r="R205" s="4"/>
      <c r="S205" s="4"/>
      <c r="T205" s="4"/>
      <c r="U205" s="4"/>
      <c r="V205" s="4"/>
    </row>
    <row r="206" spans="1:22" ht="12.75">
      <c r="A206" s="2"/>
      <c r="B206" s="2"/>
      <c r="C206" s="2"/>
      <c r="D206" s="2"/>
      <c r="E206" s="2"/>
      <c r="F206" s="41"/>
      <c r="G206" s="135"/>
      <c r="H206" s="2"/>
      <c r="I206" s="2"/>
      <c r="J206" s="7"/>
      <c r="K206" s="7"/>
      <c r="L206" s="150"/>
      <c r="M206" s="4"/>
      <c r="R206" s="4"/>
      <c r="S206" s="4"/>
      <c r="T206" s="4"/>
      <c r="U206" s="4"/>
      <c r="V206" s="4"/>
    </row>
    <row r="207" spans="1:22" ht="13.5" thickBot="1">
      <c r="A207" s="2"/>
      <c r="B207" s="2"/>
      <c r="C207" s="2"/>
      <c r="D207" s="2"/>
      <c r="E207" s="2"/>
      <c r="F207" s="49"/>
      <c r="G207" s="135"/>
      <c r="H207" s="2"/>
      <c r="I207" s="2"/>
      <c r="J207" s="7"/>
      <c r="K207" s="7"/>
      <c r="L207" s="145"/>
      <c r="M207" s="4"/>
      <c r="R207" s="4"/>
      <c r="S207" s="4"/>
      <c r="T207" s="4"/>
      <c r="U207" s="4"/>
      <c r="V207" s="4"/>
    </row>
    <row r="208" spans="1:22" ht="13.5" thickBot="1">
      <c r="A208" s="2"/>
      <c r="B208" s="2"/>
      <c r="C208" s="2"/>
      <c r="D208" s="2"/>
      <c r="E208" s="2"/>
      <c r="F208" s="47"/>
      <c r="G208" s="134"/>
      <c r="H208" s="2"/>
      <c r="I208" s="2"/>
      <c r="J208" s="7"/>
      <c r="K208" s="7"/>
      <c r="L208" s="145"/>
      <c r="M208" s="4"/>
      <c r="R208" s="4"/>
      <c r="S208" s="4"/>
      <c r="T208" s="4"/>
      <c r="U208" s="4"/>
      <c r="V208" s="4"/>
    </row>
    <row r="209" spans="1:22" ht="12.75">
      <c r="A209" s="2"/>
      <c r="B209" s="2"/>
      <c r="C209" s="2"/>
      <c r="D209" s="2"/>
      <c r="E209" s="2"/>
      <c r="F209" s="2"/>
      <c r="G209" s="2"/>
      <c r="H209" s="2"/>
      <c r="I209" s="2"/>
      <c r="J209" s="7"/>
      <c r="K209" s="7"/>
      <c r="L209" s="145"/>
      <c r="M209" s="4"/>
      <c r="R209" s="4"/>
      <c r="S209" s="4"/>
      <c r="T209" s="4"/>
      <c r="U209" s="4"/>
      <c r="V209" s="4"/>
    </row>
    <row r="210" spans="1:22" ht="12.75">
      <c r="A210" s="2"/>
      <c r="B210" s="2"/>
      <c r="C210" s="2"/>
      <c r="D210" s="2"/>
      <c r="E210" s="2"/>
      <c r="F210" s="2"/>
      <c r="G210" s="2"/>
      <c r="H210" s="2"/>
      <c r="I210" s="2"/>
      <c r="J210" s="7"/>
      <c r="K210" s="7"/>
      <c r="L210" s="145"/>
      <c r="M210" s="4"/>
      <c r="R210" s="4"/>
      <c r="S210" s="4"/>
      <c r="T210" s="4"/>
      <c r="U210" s="4"/>
      <c r="V210" s="4"/>
    </row>
    <row r="211" spans="10:22" ht="12.75">
      <c r="J211" s="7"/>
      <c r="K211" s="7"/>
      <c r="L211" s="145"/>
      <c r="M211" s="4"/>
      <c r="R211" s="4"/>
      <c r="S211" s="4"/>
      <c r="T211" s="4"/>
      <c r="U211" s="4"/>
      <c r="V211" s="4"/>
    </row>
    <row r="212" spans="10:22" ht="12.75">
      <c r="J212" s="7"/>
      <c r="K212" s="7"/>
      <c r="L212" s="145"/>
      <c r="M212" s="4"/>
      <c r="R212" s="4"/>
      <c r="S212" s="4"/>
      <c r="T212" s="4"/>
      <c r="U212" s="4"/>
      <c r="V212" s="4"/>
    </row>
    <row r="213" spans="10:22" ht="12.75">
      <c r="J213" s="7"/>
      <c r="K213" s="7"/>
      <c r="L213" s="145"/>
      <c r="M213" s="4"/>
      <c r="R213" s="4"/>
      <c r="S213" s="4"/>
      <c r="T213" s="4"/>
      <c r="U213" s="4"/>
      <c r="V213" s="4"/>
    </row>
    <row r="214" spans="10:22" ht="12.75">
      <c r="J214" s="7"/>
      <c r="K214" s="7"/>
      <c r="L214" s="145"/>
      <c r="M214" s="4"/>
      <c r="R214" s="4"/>
      <c r="S214" s="4"/>
      <c r="T214" s="4"/>
      <c r="U214" s="4"/>
      <c r="V214" s="4"/>
    </row>
    <row r="215" spans="10:22" ht="12.75">
      <c r="J215" s="7"/>
      <c r="K215" s="7"/>
      <c r="L215" s="145"/>
      <c r="M215" s="4"/>
      <c r="R215" s="4"/>
      <c r="S215" s="4"/>
      <c r="T215" s="4"/>
      <c r="U215" s="4"/>
      <c r="V215" s="4"/>
    </row>
    <row r="216" spans="10:22" ht="12.75">
      <c r="J216" s="7"/>
      <c r="K216" s="7"/>
      <c r="L216" s="145"/>
      <c r="M216" s="4"/>
      <c r="R216" s="4"/>
      <c r="S216" s="4"/>
      <c r="T216" s="4"/>
      <c r="U216" s="4"/>
      <c r="V216" s="4"/>
    </row>
    <row r="217" spans="10:22" ht="12.75">
      <c r="J217" s="7"/>
      <c r="K217" s="7"/>
      <c r="L217" s="145"/>
      <c r="M217" s="4"/>
      <c r="R217" s="4"/>
      <c r="S217" s="4"/>
      <c r="T217" s="4"/>
      <c r="U217" s="4"/>
      <c r="V217" s="4"/>
    </row>
    <row r="218" spans="10:22" ht="12.75">
      <c r="J218" s="7"/>
      <c r="K218" s="7"/>
      <c r="L218" s="145"/>
      <c r="M218" s="4"/>
      <c r="R218" s="4"/>
      <c r="S218" s="4"/>
      <c r="T218" s="4"/>
      <c r="U218" s="4"/>
      <c r="V218" s="4"/>
    </row>
    <row r="219" spans="10:22" ht="12.75">
      <c r="J219" s="7"/>
      <c r="K219" s="7"/>
      <c r="L219" s="145"/>
      <c r="M219" s="4"/>
      <c r="R219" s="4"/>
      <c r="S219" s="4"/>
      <c r="T219" s="4"/>
      <c r="U219" s="4"/>
      <c r="V219" s="4"/>
    </row>
    <row r="220" spans="10:22" ht="12.75">
      <c r="J220" s="7"/>
      <c r="K220" s="7"/>
      <c r="L220" s="145"/>
      <c r="M220" s="4"/>
      <c r="R220" s="4"/>
      <c r="S220" s="4"/>
      <c r="T220" s="4"/>
      <c r="U220" s="4"/>
      <c r="V220" s="4"/>
    </row>
    <row r="221" spans="10:22" ht="12.75">
      <c r="J221" s="7"/>
      <c r="K221" s="7"/>
      <c r="L221" s="145"/>
      <c r="M221" s="4"/>
      <c r="R221" s="4"/>
      <c r="S221" s="4"/>
      <c r="T221" s="4"/>
      <c r="U221" s="4"/>
      <c r="V221" s="4"/>
    </row>
    <row r="222" spans="10:22" ht="12.75">
      <c r="J222" s="7"/>
      <c r="K222" s="7"/>
      <c r="L222" s="145"/>
      <c r="M222" s="4"/>
      <c r="R222" s="4"/>
      <c r="S222" s="4"/>
      <c r="T222" s="4"/>
      <c r="U222" s="4"/>
      <c r="V222" s="4"/>
    </row>
    <row r="223" spans="10:22" ht="12.75">
      <c r="J223" s="7"/>
      <c r="K223" s="7"/>
      <c r="L223" s="145"/>
      <c r="M223" s="4"/>
      <c r="R223" s="4"/>
      <c r="S223" s="4"/>
      <c r="T223" s="4"/>
      <c r="U223" s="4"/>
      <c r="V223" s="4"/>
    </row>
    <row r="224" spans="10:22" ht="12.75">
      <c r="J224" s="7"/>
      <c r="K224" s="7"/>
      <c r="L224" s="145"/>
      <c r="M224" s="4"/>
      <c r="R224" s="4"/>
      <c r="S224" s="4"/>
      <c r="T224" s="4"/>
      <c r="U224" s="4"/>
      <c r="V224" s="4"/>
    </row>
    <row r="225" spans="10:22" ht="12.75">
      <c r="J225" s="7"/>
      <c r="K225" s="7"/>
      <c r="L225" s="145"/>
      <c r="M225" s="4"/>
      <c r="R225" s="4"/>
      <c r="S225" s="4"/>
      <c r="T225" s="4"/>
      <c r="U225" s="4"/>
      <c r="V225" s="4"/>
    </row>
    <row r="226" spans="10:22" ht="12.75">
      <c r="J226" s="7"/>
      <c r="K226" s="7"/>
      <c r="L226" s="145"/>
      <c r="M226" s="4"/>
      <c r="R226" s="4"/>
      <c r="S226" s="4"/>
      <c r="T226" s="4"/>
      <c r="U226" s="4"/>
      <c r="V226" s="4"/>
    </row>
    <row r="227" spans="10:22" ht="12.75">
      <c r="J227" s="7"/>
      <c r="K227" s="7"/>
      <c r="L227" s="145"/>
      <c r="M227" s="4"/>
      <c r="R227" s="4"/>
      <c r="S227" s="4"/>
      <c r="T227" s="4"/>
      <c r="U227" s="4"/>
      <c r="V227" s="4"/>
    </row>
    <row r="228" spans="10:22" ht="12.75">
      <c r="J228" s="7"/>
      <c r="K228" s="7"/>
      <c r="L228" s="145"/>
      <c r="M228" s="4"/>
      <c r="R228" s="4"/>
      <c r="S228" s="4"/>
      <c r="T228" s="4"/>
      <c r="U228" s="4"/>
      <c r="V228" s="4"/>
    </row>
    <row r="229" spans="10:22" ht="12.75">
      <c r="J229" s="7"/>
      <c r="K229" s="7"/>
      <c r="L229" s="145"/>
      <c r="M229" s="4"/>
      <c r="R229" s="4"/>
      <c r="S229" s="4"/>
      <c r="T229" s="4"/>
      <c r="U229" s="4"/>
      <c r="V229" s="4"/>
    </row>
    <row r="230" spans="10:22" ht="12.75">
      <c r="J230" s="7"/>
      <c r="K230" s="7"/>
      <c r="L230" s="145"/>
      <c r="M230" s="4"/>
      <c r="R230" s="4"/>
      <c r="S230" s="4"/>
      <c r="T230" s="4"/>
      <c r="U230" s="4"/>
      <c r="V230" s="4"/>
    </row>
    <row r="231" spans="10:17" ht="12.75">
      <c r="J231" s="7"/>
      <c r="K231" s="7"/>
      <c r="L231" s="145"/>
      <c r="N231"/>
      <c r="O231"/>
      <c r="P231"/>
      <c r="Q231"/>
    </row>
    <row r="232" spans="10:17" ht="12.75">
      <c r="J232" s="7"/>
      <c r="K232" s="7"/>
      <c r="L232" s="145"/>
      <c r="N232"/>
      <c r="O232"/>
      <c r="P232"/>
      <c r="Q232"/>
    </row>
    <row r="233" spans="10:17" ht="12.75">
      <c r="J233" s="7"/>
      <c r="K233" s="7"/>
      <c r="L233" s="145"/>
      <c r="N233"/>
      <c r="O233"/>
      <c r="P233"/>
      <c r="Q233"/>
    </row>
    <row r="234" spans="10:17" ht="12.75">
      <c r="J234" s="7"/>
      <c r="K234" s="7"/>
      <c r="L234" s="145"/>
      <c r="N234"/>
      <c r="O234"/>
      <c r="P234"/>
      <c r="Q234"/>
    </row>
    <row r="235" spans="10:17" ht="12.75">
      <c r="J235" s="7"/>
      <c r="K235" s="7"/>
      <c r="L235" s="145"/>
      <c r="N235"/>
      <c r="O235"/>
      <c r="P235"/>
      <c r="Q235"/>
    </row>
    <row r="236" spans="10:17" ht="12.75">
      <c r="J236" s="7"/>
      <c r="K236" s="7"/>
      <c r="L236" s="145"/>
      <c r="N236"/>
      <c r="O236"/>
      <c r="P236"/>
      <c r="Q236"/>
    </row>
    <row r="237" spans="10:17" ht="12.75">
      <c r="J237" s="7"/>
      <c r="K237" s="7"/>
      <c r="L237" s="145"/>
      <c r="N237"/>
      <c r="O237"/>
      <c r="P237"/>
      <c r="Q237"/>
    </row>
    <row r="238" spans="10:17" ht="12.75">
      <c r="J238" s="7"/>
      <c r="K238" s="7"/>
      <c r="L238" s="145"/>
      <c r="N238"/>
      <c r="O238"/>
      <c r="P238"/>
      <c r="Q238"/>
    </row>
    <row r="239" spans="10:17" ht="12.75">
      <c r="J239" s="7"/>
      <c r="K239" s="7"/>
      <c r="L239" s="145"/>
      <c r="N239"/>
      <c r="O239"/>
      <c r="P239"/>
      <c r="Q239"/>
    </row>
    <row r="240" spans="10:17" ht="12.75">
      <c r="J240" s="7"/>
      <c r="K240" s="7"/>
      <c r="L240" s="145"/>
      <c r="N240"/>
      <c r="O240"/>
      <c r="P240"/>
      <c r="Q240"/>
    </row>
    <row r="241" spans="10:17" ht="12.75">
      <c r="J241" s="7"/>
      <c r="K241" s="7"/>
      <c r="L241" s="145"/>
      <c r="N241"/>
      <c r="O241"/>
      <c r="P241"/>
      <c r="Q241"/>
    </row>
    <row r="242" spans="10:17" ht="12.75">
      <c r="J242" s="7"/>
      <c r="K242" s="7"/>
      <c r="L242" s="145"/>
      <c r="N242"/>
      <c r="O242"/>
      <c r="P242"/>
      <c r="Q242"/>
    </row>
    <row r="243" spans="10:17" ht="12.75">
      <c r="J243" s="7"/>
      <c r="K243" s="7"/>
      <c r="L243" s="145"/>
      <c r="N243"/>
      <c r="O243"/>
      <c r="P243"/>
      <c r="Q243"/>
    </row>
    <row r="244" spans="10:17" ht="12.75">
      <c r="J244" s="7"/>
      <c r="K244" s="7"/>
      <c r="L244" s="145"/>
      <c r="N244"/>
      <c r="O244"/>
      <c r="P244"/>
      <c r="Q244"/>
    </row>
    <row r="245" spans="10:17" ht="12.75">
      <c r="J245" s="7"/>
      <c r="K245" s="7"/>
      <c r="L245" s="145"/>
      <c r="N245"/>
      <c r="O245"/>
      <c r="P245"/>
      <c r="Q245"/>
    </row>
    <row r="246" spans="10:17" ht="12.75">
      <c r="J246" s="7"/>
      <c r="K246" s="7"/>
      <c r="L246" s="145"/>
      <c r="N246"/>
      <c r="O246"/>
      <c r="P246"/>
      <c r="Q246"/>
    </row>
    <row r="247" spans="10:17" ht="12.75">
      <c r="J247" s="7"/>
      <c r="K247" s="7"/>
      <c r="L247" s="145"/>
      <c r="N247"/>
      <c r="O247"/>
      <c r="P247"/>
      <c r="Q247"/>
    </row>
    <row r="248" spans="10:17" ht="12.75">
      <c r="J248" s="7"/>
      <c r="K248" s="7"/>
      <c r="L248" s="145"/>
      <c r="N248"/>
      <c r="O248"/>
      <c r="P248"/>
      <c r="Q248"/>
    </row>
    <row r="249" spans="10:17" ht="12.75">
      <c r="J249" s="7"/>
      <c r="K249" s="7"/>
      <c r="L249" s="145"/>
      <c r="N249"/>
      <c r="O249"/>
      <c r="P249"/>
      <c r="Q249"/>
    </row>
    <row r="250" spans="10:17" ht="12.75">
      <c r="J250" s="7"/>
      <c r="K250" s="7"/>
      <c r="L250" s="145"/>
      <c r="N250"/>
      <c r="O250"/>
      <c r="P250"/>
      <c r="Q250"/>
    </row>
    <row r="251" spans="10:17" ht="12.75">
      <c r="J251" s="7"/>
      <c r="K251" s="7"/>
      <c r="L251" s="145"/>
      <c r="N251"/>
      <c r="O251"/>
      <c r="P251"/>
      <c r="Q251"/>
    </row>
    <row r="252" spans="10:17" ht="12.75">
      <c r="J252" s="7"/>
      <c r="K252" s="7"/>
      <c r="L252" s="145"/>
      <c r="N252"/>
      <c r="O252"/>
      <c r="P252"/>
      <c r="Q252"/>
    </row>
    <row r="253" spans="10:17" ht="12.75">
      <c r="J253" s="7"/>
      <c r="K253" s="7"/>
      <c r="L253" s="145"/>
      <c r="N253"/>
      <c r="O253"/>
      <c r="P253"/>
      <c r="Q253"/>
    </row>
    <row r="254" spans="10:17" ht="12.75">
      <c r="J254" s="7"/>
      <c r="K254" s="7"/>
      <c r="L254" s="145"/>
      <c r="N254"/>
      <c r="O254"/>
      <c r="P254"/>
      <c r="Q254"/>
    </row>
    <row r="255" spans="10:17" ht="12.75">
      <c r="J255" s="7"/>
      <c r="K255" s="7"/>
      <c r="L255" s="145"/>
      <c r="N255"/>
      <c r="O255"/>
      <c r="P255"/>
      <c r="Q255"/>
    </row>
    <row r="256" spans="10:17" ht="12.75">
      <c r="J256" s="7"/>
      <c r="K256" s="7"/>
      <c r="L256" s="145"/>
      <c r="N256"/>
      <c r="O256"/>
      <c r="P256"/>
      <c r="Q256"/>
    </row>
    <row r="257" spans="10:17" ht="12.75">
      <c r="J257" s="7"/>
      <c r="K257" s="7"/>
      <c r="L257" s="145"/>
      <c r="N257"/>
      <c r="O257"/>
      <c r="P257"/>
      <c r="Q257"/>
    </row>
    <row r="258" spans="10:17" ht="12.75">
      <c r="J258" s="7"/>
      <c r="K258" s="7"/>
      <c r="L258" s="145"/>
      <c r="N258"/>
      <c r="O258"/>
      <c r="P258"/>
      <c r="Q258"/>
    </row>
    <row r="259" spans="10:17" ht="12.75">
      <c r="J259" s="7"/>
      <c r="K259" s="7"/>
      <c r="L259" s="145"/>
      <c r="N259"/>
      <c r="O259"/>
      <c r="P259"/>
      <c r="Q259"/>
    </row>
    <row r="260" spans="10:17" ht="12.75">
      <c r="J260" s="7"/>
      <c r="K260" s="7"/>
      <c r="L260" s="145"/>
      <c r="N260"/>
      <c r="O260"/>
      <c r="P260"/>
      <c r="Q260"/>
    </row>
    <row r="261" spans="10:17" ht="12.75">
      <c r="J261" s="7"/>
      <c r="K261" s="7"/>
      <c r="L261" s="145"/>
      <c r="N261"/>
      <c r="O261"/>
      <c r="P261"/>
      <c r="Q261"/>
    </row>
    <row r="262" spans="10:17" ht="12.75">
      <c r="J262" s="7"/>
      <c r="K262" s="7"/>
      <c r="L262" s="145"/>
      <c r="N262"/>
      <c r="O262"/>
      <c r="P262"/>
      <c r="Q262"/>
    </row>
    <row r="263" spans="10:17" ht="12.75">
      <c r="J263" s="7"/>
      <c r="K263" s="7"/>
      <c r="L263" s="145"/>
      <c r="N263"/>
      <c r="O263"/>
      <c r="P263"/>
      <c r="Q263"/>
    </row>
    <row r="264" spans="10:17" ht="12.75">
      <c r="J264" s="7"/>
      <c r="K264" s="7"/>
      <c r="L264" s="7"/>
      <c r="N264"/>
      <c r="O264"/>
      <c r="P264"/>
      <c r="Q264"/>
    </row>
    <row r="265" spans="10:17" ht="12.75">
      <c r="J265" s="7"/>
      <c r="K265" s="7"/>
      <c r="L265" s="7"/>
      <c r="N265"/>
      <c r="O265"/>
      <c r="P265"/>
      <c r="Q265"/>
    </row>
    <row r="266" spans="10:17" ht="12.75">
      <c r="J266" s="7"/>
      <c r="K266" s="7"/>
      <c r="L266" s="7"/>
      <c r="N266"/>
      <c r="O266"/>
      <c r="P266"/>
      <c r="Q266"/>
    </row>
    <row r="267" spans="10:17" ht="12.75">
      <c r="J267" s="7"/>
      <c r="K267" s="7"/>
      <c r="L267" s="7"/>
      <c r="N267"/>
      <c r="O267"/>
      <c r="P267"/>
      <c r="Q267"/>
    </row>
    <row r="268" spans="10:17" ht="12.75">
      <c r="J268" s="7"/>
      <c r="K268" s="7"/>
      <c r="L268" s="7"/>
      <c r="N268"/>
      <c r="O268"/>
      <c r="P268"/>
      <c r="Q268"/>
    </row>
    <row r="269" spans="10:17" ht="12.75">
      <c r="J269" s="7"/>
      <c r="K269" s="7"/>
      <c r="L269" s="7"/>
      <c r="N269"/>
      <c r="O269"/>
      <c r="P269"/>
      <c r="Q269"/>
    </row>
    <row r="270" spans="10:17" ht="12.75">
      <c r="J270" s="7"/>
      <c r="K270" s="7"/>
      <c r="L270" s="7"/>
      <c r="N270"/>
      <c r="O270"/>
      <c r="P270"/>
      <c r="Q270"/>
    </row>
    <row r="271" spans="10:17" ht="12.75">
      <c r="J271" s="7"/>
      <c r="K271" s="7"/>
      <c r="L271" s="7"/>
      <c r="N271"/>
      <c r="O271"/>
      <c r="P271"/>
      <c r="Q271"/>
    </row>
    <row r="272" spans="10:17" ht="12.75">
      <c r="J272" s="7"/>
      <c r="K272" s="7"/>
      <c r="L272" s="7"/>
      <c r="N272"/>
      <c r="O272"/>
      <c r="P272"/>
      <c r="Q272"/>
    </row>
    <row r="273" spans="10:17" ht="12.75">
      <c r="J273" s="7"/>
      <c r="K273" s="7"/>
      <c r="L273" s="7"/>
      <c r="N273"/>
      <c r="O273"/>
      <c r="P273"/>
      <c r="Q273"/>
    </row>
    <row r="274" spans="10:17" ht="12.75">
      <c r="J274" s="7"/>
      <c r="K274" s="7"/>
      <c r="L274" s="7"/>
      <c r="N274"/>
      <c r="O274"/>
      <c r="P274"/>
      <c r="Q274"/>
    </row>
    <row r="275" spans="10:17" ht="12.75">
      <c r="J275" s="7"/>
      <c r="K275" s="7"/>
      <c r="L275" s="7"/>
      <c r="N275"/>
      <c r="O275"/>
      <c r="P275"/>
      <c r="Q275"/>
    </row>
    <row r="276" spans="10:17" ht="12.75">
      <c r="J276" s="7"/>
      <c r="K276" s="7"/>
      <c r="L276" s="7"/>
      <c r="N276"/>
      <c r="O276"/>
      <c r="P276"/>
      <c r="Q276"/>
    </row>
    <row r="277" spans="10:17" ht="12.75">
      <c r="J277" s="7"/>
      <c r="K277" s="7"/>
      <c r="L277" s="7"/>
      <c r="N277"/>
      <c r="O277"/>
      <c r="P277"/>
      <c r="Q277"/>
    </row>
    <row r="278" spans="10:17" ht="12.75">
      <c r="J278" s="7"/>
      <c r="K278" s="7"/>
      <c r="L278" s="7"/>
      <c r="N278"/>
      <c r="O278"/>
      <c r="P278"/>
      <c r="Q278"/>
    </row>
    <row r="279" spans="10:17" ht="12.75">
      <c r="J279" s="7"/>
      <c r="K279" s="7"/>
      <c r="L279" s="7"/>
      <c r="N279"/>
      <c r="O279"/>
      <c r="P279"/>
      <c r="Q279"/>
    </row>
    <row r="280" spans="10:17" ht="12.75">
      <c r="J280" s="7"/>
      <c r="K280" s="7"/>
      <c r="L280" s="7"/>
      <c r="N280"/>
      <c r="O280"/>
      <c r="P280"/>
      <c r="Q280"/>
    </row>
    <row r="281" spans="10:17" ht="12.75">
      <c r="J281" s="7"/>
      <c r="K281" s="7"/>
      <c r="L281" s="7"/>
      <c r="N281"/>
      <c r="O281"/>
      <c r="P281"/>
      <c r="Q281"/>
    </row>
    <row r="282" spans="10:17" ht="12.75">
      <c r="J282" s="7"/>
      <c r="K282" s="7"/>
      <c r="L282" s="7"/>
      <c r="N282"/>
      <c r="O282"/>
      <c r="P282"/>
      <c r="Q282"/>
    </row>
    <row r="283" spans="10:17" ht="12.75">
      <c r="J283" s="7"/>
      <c r="K283" s="7"/>
      <c r="L283" s="7"/>
      <c r="N283"/>
      <c r="O283"/>
      <c r="P283"/>
      <c r="Q283"/>
    </row>
    <row r="284" spans="10:17" ht="12.75">
      <c r="J284" s="7"/>
      <c r="K284" s="7"/>
      <c r="L284" s="7"/>
      <c r="N284"/>
      <c r="O284"/>
      <c r="P284"/>
      <c r="Q284"/>
    </row>
    <row r="285" spans="10:17" ht="12.75">
      <c r="J285" s="7"/>
      <c r="K285" s="7"/>
      <c r="L285" s="7"/>
      <c r="N285"/>
      <c r="O285"/>
      <c r="P285"/>
      <c r="Q285"/>
    </row>
    <row r="286" spans="10:17" ht="12.75">
      <c r="J286" s="7"/>
      <c r="K286" s="7"/>
      <c r="L286" s="7"/>
      <c r="N286"/>
      <c r="O286"/>
      <c r="P286"/>
      <c r="Q286"/>
    </row>
    <row r="287" spans="10:17" ht="12.75">
      <c r="J287" s="7"/>
      <c r="K287" s="7"/>
      <c r="L287" s="7"/>
      <c r="N287"/>
      <c r="O287"/>
      <c r="P287"/>
      <c r="Q287"/>
    </row>
    <row r="288" spans="10:17" ht="12.75">
      <c r="J288" s="7"/>
      <c r="K288" s="7"/>
      <c r="L288" s="7"/>
      <c r="N288"/>
      <c r="O288"/>
      <c r="P288"/>
      <c r="Q288"/>
    </row>
    <row r="289" spans="10:17" ht="12.75">
      <c r="J289" s="7"/>
      <c r="K289" s="7"/>
      <c r="L289" s="7"/>
      <c r="N289"/>
      <c r="O289"/>
      <c r="P289"/>
      <c r="Q289"/>
    </row>
    <row r="290" spans="10:17" ht="12.75">
      <c r="J290" s="7"/>
      <c r="K290" s="7"/>
      <c r="L290" s="7"/>
      <c r="N290"/>
      <c r="O290"/>
      <c r="P290"/>
      <c r="Q290"/>
    </row>
    <row r="291" spans="10:17" ht="12.75">
      <c r="J291" s="7"/>
      <c r="K291" s="7"/>
      <c r="L291" s="7"/>
      <c r="N291"/>
      <c r="O291"/>
      <c r="P291"/>
      <c r="Q291"/>
    </row>
    <row r="292" spans="10:17" ht="12.75">
      <c r="J292" s="7"/>
      <c r="K292" s="7"/>
      <c r="L292" s="7"/>
      <c r="N292"/>
      <c r="O292"/>
      <c r="P292"/>
      <c r="Q292"/>
    </row>
    <row r="293" spans="10:17" ht="12.75">
      <c r="J293" s="7"/>
      <c r="K293" s="7"/>
      <c r="L293" s="7"/>
      <c r="N293"/>
      <c r="O293"/>
      <c r="P293"/>
      <c r="Q293"/>
    </row>
    <row r="294" spans="10:17" ht="12.75">
      <c r="J294" s="7"/>
      <c r="K294" s="7"/>
      <c r="L294" s="7"/>
      <c r="N294"/>
      <c r="O294"/>
      <c r="P294"/>
      <c r="Q294"/>
    </row>
    <row r="295" spans="10:17" ht="12.75">
      <c r="J295" s="7"/>
      <c r="K295" s="7"/>
      <c r="L295" s="7"/>
      <c r="N295"/>
      <c r="O295"/>
      <c r="P295"/>
      <c r="Q295"/>
    </row>
    <row r="296" spans="10:17" ht="12.75">
      <c r="J296" s="7"/>
      <c r="K296" s="7"/>
      <c r="L296" s="7"/>
      <c r="N296"/>
      <c r="O296"/>
      <c r="P296"/>
      <c r="Q296"/>
    </row>
    <row r="297" spans="10:17" ht="12.75">
      <c r="J297" s="7"/>
      <c r="K297" s="7"/>
      <c r="L297" s="7"/>
      <c r="N297"/>
      <c r="O297"/>
      <c r="P297"/>
      <c r="Q297"/>
    </row>
    <row r="298" spans="10:17" ht="12.75">
      <c r="J298" s="7"/>
      <c r="K298" s="7"/>
      <c r="L298" s="7"/>
      <c r="N298"/>
      <c r="O298"/>
      <c r="P298"/>
      <c r="Q298"/>
    </row>
    <row r="299" spans="10:17" ht="12.75">
      <c r="J299" s="7"/>
      <c r="K299" s="7"/>
      <c r="L299" s="7"/>
      <c r="N299"/>
      <c r="O299"/>
      <c r="P299"/>
      <c r="Q299"/>
    </row>
    <row r="300" spans="10:17" ht="12.75">
      <c r="J300" s="7"/>
      <c r="K300" s="7"/>
      <c r="L300" s="7"/>
      <c r="N300"/>
      <c r="O300"/>
      <c r="P300"/>
      <c r="Q300"/>
    </row>
    <row r="301" spans="10:17" ht="12.75">
      <c r="J301" s="7"/>
      <c r="K301" s="7"/>
      <c r="L301" s="7"/>
      <c r="N301"/>
      <c r="O301"/>
      <c r="P301"/>
      <c r="Q301"/>
    </row>
    <row r="302" spans="10:17" ht="12.75">
      <c r="J302" s="7"/>
      <c r="K302" s="7"/>
      <c r="L302" s="7"/>
      <c r="N302"/>
      <c r="O302"/>
      <c r="P302"/>
      <c r="Q302"/>
    </row>
    <row r="303" spans="10:17" ht="12.75">
      <c r="J303" s="7"/>
      <c r="K303" s="7"/>
      <c r="L303" s="7"/>
      <c r="N303"/>
      <c r="O303"/>
      <c r="P303"/>
      <c r="Q303"/>
    </row>
    <row r="304" spans="10:17" ht="12.75">
      <c r="J304" s="7"/>
      <c r="K304" s="7"/>
      <c r="L304" s="7"/>
      <c r="N304"/>
      <c r="O304"/>
      <c r="P304"/>
      <c r="Q304"/>
    </row>
    <row r="305" spans="10:17" ht="12.75">
      <c r="J305" s="7"/>
      <c r="K305" s="7"/>
      <c r="L305" s="7"/>
      <c r="N305"/>
      <c r="O305"/>
      <c r="P305"/>
      <c r="Q305"/>
    </row>
    <row r="306" spans="10:17" ht="12.75">
      <c r="J306" s="7"/>
      <c r="K306" s="7"/>
      <c r="L306" s="7"/>
      <c r="N306"/>
      <c r="O306"/>
      <c r="P306"/>
      <c r="Q306"/>
    </row>
    <row r="307" spans="10:17" ht="12.75">
      <c r="J307" s="7"/>
      <c r="K307" s="7"/>
      <c r="L307" s="7"/>
      <c r="N307"/>
      <c r="O307"/>
      <c r="P307"/>
      <c r="Q307"/>
    </row>
    <row r="308" spans="10:17" ht="12.75">
      <c r="J308" s="7"/>
      <c r="K308" s="7"/>
      <c r="L308" s="7"/>
      <c r="N308"/>
      <c r="O308"/>
      <c r="P308"/>
      <c r="Q308"/>
    </row>
    <row r="309" spans="10:17" ht="12.75">
      <c r="J309" s="7"/>
      <c r="K309" s="7"/>
      <c r="L309" s="7"/>
      <c r="N309"/>
      <c r="O309"/>
      <c r="P309"/>
      <c r="Q309"/>
    </row>
    <row r="310" spans="10:17" ht="12.75">
      <c r="J310" s="7"/>
      <c r="K310" s="7"/>
      <c r="L310" s="7"/>
      <c r="N310"/>
      <c r="O310"/>
      <c r="P310"/>
      <c r="Q310"/>
    </row>
    <row r="311" spans="10:17" ht="12.75">
      <c r="J311" s="7"/>
      <c r="K311" s="7"/>
      <c r="L311" s="7"/>
      <c r="N311"/>
      <c r="O311"/>
      <c r="P311"/>
      <c r="Q311"/>
    </row>
    <row r="312" spans="10:17" ht="12.75">
      <c r="J312" s="7"/>
      <c r="K312" s="7"/>
      <c r="L312" s="7"/>
      <c r="N312"/>
      <c r="O312"/>
      <c r="P312"/>
      <c r="Q312"/>
    </row>
    <row r="313" spans="10:17" ht="12.75">
      <c r="J313" s="7"/>
      <c r="K313" s="7"/>
      <c r="L313" s="7"/>
      <c r="N313"/>
      <c r="O313"/>
      <c r="P313"/>
      <c r="Q313"/>
    </row>
    <row r="314" spans="10:17" ht="12.75">
      <c r="J314" s="7"/>
      <c r="K314" s="7"/>
      <c r="L314" s="7"/>
      <c r="N314"/>
      <c r="O314"/>
      <c r="P314"/>
      <c r="Q314"/>
    </row>
    <row r="315" spans="10:17" ht="12.75">
      <c r="J315" s="7"/>
      <c r="K315" s="7"/>
      <c r="L315" s="7"/>
      <c r="N315"/>
      <c r="O315"/>
      <c r="P315"/>
      <c r="Q315"/>
    </row>
    <row r="316" spans="10:17" ht="12.75">
      <c r="J316" s="7"/>
      <c r="K316" s="7"/>
      <c r="L316" s="7"/>
      <c r="N316"/>
      <c r="O316"/>
      <c r="P316"/>
      <c r="Q316"/>
    </row>
    <row r="317" spans="10:17" ht="12.75">
      <c r="J317" s="7"/>
      <c r="K317" s="7"/>
      <c r="L317" s="7"/>
      <c r="N317"/>
      <c r="O317"/>
      <c r="P317"/>
      <c r="Q317"/>
    </row>
    <row r="318" spans="10:17" ht="12.75">
      <c r="J318" s="7"/>
      <c r="K318" s="7"/>
      <c r="L318" s="7"/>
      <c r="N318"/>
      <c r="O318"/>
      <c r="P318"/>
      <c r="Q318"/>
    </row>
    <row r="319" spans="10:17" ht="12.75">
      <c r="J319" s="7"/>
      <c r="K319" s="7"/>
      <c r="L319" s="7"/>
      <c r="N319"/>
      <c r="O319"/>
      <c r="P319"/>
      <c r="Q319"/>
    </row>
    <row r="320" spans="10:17" ht="12.75">
      <c r="J320" s="7"/>
      <c r="K320" s="7"/>
      <c r="L320" s="7"/>
      <c r="N320"/>
      <c r="O320"/>
      <c r="P320"/>
      <c r="Q320"/>
    </row>
    <row r="321" spans="10:17" ht="12.75">
      <c r="J321" s="7"/>
      <c r="K321" s="7"/>
      <c r="L321" s="7"/>
      <c r="N321"/>
      <c r="O321"/>
      <c r="P321"/>
      <c r="Q321"/>
    </row>
    <row r="322" spans="10:17" ht="12.75">
      <c r="J322" s="7"/>
      <c r="K322" s="7"/>
      <c r="L322" s="7"/>
      <c r="N322"/>
      <c r="O322"/>
      <c r="P322"/>
      <c r="Q322"/>
    </row>
    <row r="323" spans="10:17" ht="12.75">
      <c r="J323" s="7"/>
      <c r="K323" s="7"/>
      <c r="L323" s="7"/>
      <c r="N323"/>
      <c r="O323"/>
      <c r="P323"/>
      <c r="Q323"/>
    </row>
    <row r="324" spans="10:17" ht="12.75">
      <c r="J324" s="7"/>
      <c r="K324" s="7"/>
      <c r="L324" s="7"/>
      <c r="N324"/>
      <c r="O324"/>
      <c r="P324"/>
      <c r="Q324"/>
    </row>
    <row r="325" spans="10:17" ht="12.75">
      <c r="J325" s="7"/>
      <c r="K325" s="7"/>
      <c r="L325" s="7"/>
      <c r="N325"/>
      <c r="O325"/>
      <c r="P325"/>
      <c r="Q325"/>
    </row>
    <row r="326" spans="10:17" ht="12.75">
      <c r="J326" s="7"/>
      <c r="K326" s="7"/>
      <c r="L326" s="7"/>
      <c r="N326"/>
      <c r="O326"/>
      <c r="P326"/>
      <c r="Q326"/>
    </row>
    <row r="327" spans="10:17" ht="12.75">
      <c r="J327" s="7"/>
      <c r="K327" s="7"/>
      <c r="L327" s="7"/>
      <c r="N327"/>
      <c r="O327"/>
      <c r="P327"/>
      <c r="Q327"/>
    </row>
    <row r="328" spans="10:17" ht="12.75">
      <c r="J328" s="7"/>
      <c r="K328" s="7"/>
      <c r="L328" s="7"/>
      <c r="N328"/>
      <c r="O328"/>
      <c r="P328"/>
      <c r="Q328"/>
    </row>
    <row r="329" spans="10:17" ht="12.75">
      <c r="J329" s="7"/>
      <c r="K329" s="7"/>
      <c r="L329" s="7"/>
      <c r="N329"/>
      <c r="O329"/>
      <c r="P329"/>
      <c r="Q329"/>
    </row>
    <row r="330" spans="10:17" ht="12.75">
      <c r="J330" s="7"/>
      <c r="K330" s="7"/>
      <c r="L330" s="7"/>
      <c r="N330"/>
      <c r="O330"/>
      <c r="P330"/>
      <c r="Q330"/>
    </row>
    <row r="331" spans="10:17" ht="12.75">
      <c r="J331" s="7"/>
      <c r="K331" s="7"/>
      <c r="L331" s="7"/>
      <c r="N331"/>
      <c r="O331"/>
      <c r="P331"/>
      <c r="Q331"/>
    </row>
    <row r="332" spans="10:17" ht="12.75">
      <c r="J332" s="7"/>
      <c r="K332" s="7"/>
      <c r="L332" s="7"/>
      <c r="N332"/>
      <c r="O332"/>
      <c r="P332"/>
      <c r="Q332"/>
    </row>
    <row r="333" spans="10:17" ht="12.75">
      <c r="J333" s="7"/>
      <c r="K333" s="7"/>
      <c r="L333" s="7"/>
      <c r="N333"/>
      <c r="O333"/>
      <c r="P333"/>
      <c r="Q333"/>
    </row>
    <row r="334" spans="10:17" ht="12.75">
      <c r="J334" s="7"/>
      <c r="K334" s="7"/>
      <c r="L334" s="7"/>
      <c r="N334"/>
      <c r="O334"/>
      <c r="P334"/>
      <c r="Q334"/>
    </row>
    <row r="335" spans="10:17" ht="12.75">
      <c r="J335" s="7"/>
      <c r="K335" s="7"/>
      <c r="L335" s="7"/>
      <c r="N335"/>
      <c r="O335"/>
      <c r="P335"/>
      <c r="Q335"/>
    </row>
    <row r="336" spans="10:17" ht="12.75">
      <c r="J336" s="7"/>
      <c r="K336" s="7"/>
      <c r="L336" s="7"/>
      <c r="N336"/>
      <c r="O336"/>
      <c r="P336"/>
      <c r="Q336"/>
    </row>
    <row r="337" spans="10:17" ht="12.75">
      <c r="J337" s="7"/>
      <c r="K337" s="7"/>
      <c r="L337" s="7"/>
      <c r="N337"/>
      <c r="O337"/>
      <c r="P337"/>
      <c r="Q337"/>
    </row>
    <row r="338" spans="10:17" ht="12.75">
      <c r="J338" s="7"/>
      <c r="K338" s="7"/>
      <c r="L338" s="7"/>
      <c r="N338"/>
      <c r="O338"/>
      <c r="P338"/>
      <c r="Q338"/>
    </row>
    <row r="339" spans="10:17" ht="12.75">
      <c r="J339" s="7"/>
      <c r="K339" s="7"/>
      <c r="L339" s="7"/>
      <c r="N339"/>
      <c r="O339"/>
      <c r="P339"/>
      <c r="Q339"/>
    </row>
    <row r="340" spans="10:17" ht="12.75">
      <c r="J340" s="7"/>
      <c r="K340" s="7"/>
      <c r="L340" s="7"/>
      <c r="N340"/>
      <c r="O340"/>
      <c r="P340"/>
      <c r="Q340"/>
    </row>
    <row r="341" spans="10:17" ht="12.75">
      <c r="J341" s="7"/>
      <c r="K341" s="7"/>
      <c r="L341" s="7"/>
      <c r="N341"/>
      <c r="O341"/>
      <c r="P341"/>
      <c r="Q341"/>
    </row>
    <row r="342" spans="10:17" ht="12.75">
      <c r="J342" s="7"/>
      <c r="K342" s="7"/>
      <c r="L342" s="7"/>
      <c r="N342"/>
      <c r="O342"/>
      <c r="P342"/>
      <c r="Q342"/>
    </row>
    <row r="343" spans="10:17" ht="12.75">
      <c r="J343" s="7"/>
      <c r="K343" s="7"/>
      <c r="L343" s="7"/>
      <c r="N343"/>
      <c r="O343"/>
      <c r="P343"/>
      <c r="Q343"/>
    </row>
    <row r="344" spans="10:17" ht="12.75">
      <c r="J344" s="7"/>
      <c r="K344" s="7"/>
      <c r="L344" s="7"/>
      <c r="N344"/>
      <c r="O344"/>
      <c r="P344"/>
      <c r="Q344"/>
    </row>
    <row r="345" spans="10:17" ht="12.75">
      <c r="J345" s="7"/>
      <c r="K345" s="7"/>
      <c r="L345" s="7"/>
      <c r="N345"/>
      <c r="O345"/>
      <c r="P345"/>
      <c r="Q345"/>
    </row>
    <row r="346" spans="10:17" ht="12.75">
      <c r="J346" s="7"/>
      <c r="K346" s="7"/>
      <c r="L346" s="7"/>
      <c r="N346"/>
      <c r="O346"/>
      <c r="P346"/>
      <c r="Q346"/>
    </row>
    <row r="347" spans="10:17" ht="12.75">
      <c r="J347" s="7"/>
      <c r="K347" s="7"/>
      <c r="L347" s="7"/>
      <c r="N347"/>
      <c r="O347"/>
      <c r="P347"/>
      <c r="Q347"/>
    </row>
    <row r="348" spans="10:17" ht="12.75">
      <c r="J348" s="7"/>
      <c r="K348" s="7"/>
      <c r="L348" s="7"/>
      <c r="N348"/>
      <c r="O348"/>
      <c r="P348"/>
      <c r="Q348"/>
    </row>
    <row r="349" spans="10:17" ht="12.75">
      <c r="J349" s="7"/>
      <c r="K349" s="7"/>
      <c r="L349" s="7"/>
      <c r="N349"/>
      <c r="O349"/>
      <c r="P349"/>
      <c r="Q349"/>
    </row>
    <row r="350" spans="10:17" ht="12.75">
      <c r="J350" s="7"/>
      <c r="K350" s="7"/>
      <c r="L350" s="7"/>
      <c r="N350"/>
      <c r="O350"/>
      <c r="P350"/>
      <c r="Q350"/>
    </row>
    <row r="351" spans="10:17" ht="12.75">
      <c r="J351" s="7"/>
      <c r="K351" s="7"/>
      <c r="L351" s="7"/>
      <c r="N351"/>
      <c r="O351"/>
      <c r="P351"/>
      <c r="Q351"/>
    </row>
    <row r="352" spans="10:17" ht="12.75">
      <c r="J352" s="7"/>
      <c r="K352" s="7"/>
      <c r="L352" s="7"/>
      <c r="N352"/>
      <c r="O352"/>
      <c r="P352"/>
      <c r="Q352"/>
    </row>
    <row r="353" spans="10:17" ht="12.75">
      <c r="J353" s="7"/>
      <c r="K353" s="7"/>
      <c r="L353" s="7"/>
      <c r="N353"/>
      <c r="O353"/>
      <c r="P353"/>
      <c r="Q353"/>
    </row>
    <row r="354" spans="10:17" ht="12.75">
      <c r="J354" s="7"/>
      <c r="K354" s="7"/>
      <c r="L354" s="7"/>
      <c r="N354"/>
      <c r="O354"/>
      <c r="P354"/>
      <c r="Q354"/>
    </row>
    <row r="355" spans="10:17" ht="12.75">
      <c r="J355" s="7"/>
      <c r="K355" s="7"/>
      <c r="L355" s="7"/>
      <c r="N355"/>
      <c r="O355"/>
      <c r="P355"/>
      <c r="Q355"/>
    </row>
    <row r="356" spans="10:17" ht="12.75">
      <c r="J356" s="7"/>
      <c r="K356" s="7"/>
      <c r="L356" s="7"/>
      <c r="N356"/>
      <c r="O356"/>
      <c r="P356"/>
      <c r="Q356"/>
    </row>
    <row r="357" spans="10:17" ht="12.75">
      <c r="J357" s="7"/>
      <c r="K357" s="7"/>
      <c r="L357" s="7"/>
      <c r="N357"/>
      <c r="O357"/>
      <c r="P357"/>
      <c r="Q357"/>
    </row>
    <row r="358" spans="10:17" ht="12.75">
      <c r="J358" s="7"/>
      <c r="K358" s="7"/>
      <c r="L358" s="7"/>
      <c r="N358"/>
      <c r="O358"/>
      <c r="P358"/>
      <c r="Q358"/>
    </row>
    <row r="359" spans="10:17" ht="12.75">
      <c r="J359" s="7"/>
      <c r="K359" s="7"/>
      <c r="L359" s="7"/>
      <c r="N359"/>
      <c r="O359"/>
      <c r="P359"/>
      <c r="Q359"/>
    </row>
    <row r="360" spans="10:17" ht="12.75">
      <c r="J360" s="7"/>
      <c r="K360" s="7"/>
      <c r="L360" s="7"/>
      <c r="N360"/>
      <c r="O360"/>
      <c r="P360"/>
      <c r="Q360"/>
    </row>
    <row r="361" spans="10:17" ht="12.75">
      <c r="J361" s="7"/>
      <c r="K361" s="7"/>
      <c r="L361" s="7"/>
      <c r="N361"/>
      <c r="O361"/>
      <c r="P361"/>
      <c r="Q361"/>
    </row>
    <row r="362" spans="10:17" ht="12.75">
      <c r="J362" s="7"/>
      <c r="K362" s="7"/>
      <c r="L362" s="7"/>
      <c r="N362"/>
      <c r="O362"/>
      <c r="P362"/>
      <c r="Q362"/>
    </row>
    <row r="363" spans="10:17" ht="12.75">
      <c r="J363" s="7"/>
      <c r="K363" s="7"/>
      <c r="L363" s="7"/>
      <c r="N363"/>
      <c r="O363"/>
      <c r="P363"/>
      <c r="Q363"/>
    </row>
    <row r="364" spans="10:17" ht="12.75">
      <c r="J364" s="7"/>
      <c r="K364" s="7"/>
      <c r="L364" s="7"/>
      <c r="N364"/>
      <c r="O364"/>
      <c r="P364"/>
      <c r="Q364"/>
    </row>
    <row r="365" spans="10:17" ht="12.75">
      <c r="J365" s="7"/>
      <c r="K365" s="7"/>
      <c r="L365" s="7"/>
      <c r="N365"/>
      <c r="O365"/>
      <c r="P365"/>
      <c r="Q365"/>
    </row>
    <row r="366" spans="10:17" ht="12.75">
      <c r="J366" s="7"/>
      <c r="K366" s="7"/>
      <c r="L366" s="7"/>
      <c r="N366"/>
      <c r="O366"/>
      <c r="P366"/>
      <c r="Q366"/>
    </row>
    <row r="367" spans="10:17" ht="12.75">
      <c r="J367" s="7"/>
      <c r="K367" s="7"/>
      <c r="L367" s="7"/>
      <c r="N367"/>
      <c r="O367"/>
      <c r="P367"/>
      <c r="Q367"/>
    </row>
    <row r="368" spans="10:17" ht="12.75">
      <c r="J368" s="7"/>
      <c r="K368" s="7"/>
      <c r="L368" s="7"/>
      <c r="N368"/>
      <c r="O368"/>
      <c r="P368"/>
      <c r="Q368"/>
    </row>
    <row r="369" spans="10:17" ht="12.75">
      <c r="J369" s="7"/>
      <c r="K369" s="7"/>
      <c r="L369" s="7"/>
      <c r="N369"/>
      <c r="O369"/>
      <c r="P369"/>
      <c r="Q369"/>
    </row>
    <row r="370" spans="10:17" ht="12.75">
      <c r="J370" s="7"/>
      <c r="K370" s="7"/>
      <c r="L370" s="7"/>
      <c r="N370"/>
      <c r="O370"/>
      <c r="P370"/>
      <c r="Q370"/>
    </row>
    <row r="371" spans="10:17" ht="12.75">
      <c r="J371" s="7"/>
      <c r="K371" s="7"/>
      <c r="L371" s="7"/>
      <c r="N371"/>
      <c r="O371"/>
      <c r="P371"/>
      <c r="Q371"/>
    </row>
    <row r="372" spans="10:17" ht="12.75">
      <c r="J372" s="7"/>
      <c r="K372" s="7"/>
      <c r="L372" s="7"/>
      <c r="N372"/>
      <c r="O372"/>
      <c r="P372"/>
      <c r="Q372"/>
    </row>
    <row r="373" spans="10:17" ht="12.75">
      <c r="J373" s="7"/>
      <c r="K373" s="7"/>
      <c r="L373" s="7"/>
      <c r="N373"/>
      <c r="O373"/>
      <c r="P373"/>
      <c r="Q373"/>
    </row>
    <row r="374" spans="10:17" ht="12.75">
      <c r="J374" s="7"/>
      <c r="K374" s="7"/>
      <c r="L374" s="7"/>
      <c r="N374"/>
      <c r="O374"/>
      <c r="P374"/>
      <c r="Q374"/>
    </row>
    <row r="375" spans="10:17" ht="12.75">
      <c r="J375" s="7"/>
      <c r="K375" s="7"/>
      <c r="L375" s="7"/>
      <c r="N375"/>
      <c r="O375"/>
      <c r="P375"/>
      <c r="Q375"/>
    </row>
    <row r="376" spans="10:17" ht="12.75">
      <c r="J376" s="7"/>
      <c r="K376" s="7"/>
      <c r="L376" s="7"/>
      <c r="N376"/>
      <c r="O376"/>
      <c r="P376"/>
      <c r="Q376"/>
    </row>
    <row r="377" spans="10:17" ht="12.75">
      <c r="J377" s="7"/>
      <c r="K377" s="7"/>
      <c r="L377" s="7"/>
      <c r="N377"/>
      <c r="O377"/>
      <c r="P377"/>
      <c r="Q377"/>
    </row>
    <row r="378" spans="10:17" ht="12.75">
      <c r="J378" s="7"/>
      <c r="K378" s="7"/>
      <c r="L378" s="7"/>
      <c r="N378"/>
      <c r="O378"/>
      <c r="P378"/>
      <c r="Q378"/>
    </row>
    <row r="379" spans="10:17" ht="12.75">
      <c r="J379" s="7"/>
      <c r="K379" s="7"/>
      <c r="L379" s="7"/>
      <c r="N379"/>
      <c r="O379"/>
      <c r="P379"/>
      <c r="Q379"/>
    </row>
    <row r="380" spans="10:17" ht="12.75">
      <c r="J380" s="7"/>
      <c r="K380" s="7"/>
      <c r="L380" s="7"/>
      <c r="N380"/>
      <c r="O380"/>
      <c r="P380"/>
      <c r="Q380"/>
    </row>
    <row r="381" spans="10:17" ht="12.75">
      <c r="J381" s="7"/>
      <c r="K381" s="7"/>
      <c r="L381" s="7"/>
      <c r="N381"/>
      <c r="O381"/>
      <c r="P381"/>
      <c r="Q381"/>
    </row>
    <row r="382" spans="10:17" ht="12.75">
      <c r="J382" s="7"/>
      <c r="K382" s="7"/>
      <c r="L382" s="7"/>
      <c r="N382"/>
      <c r="O382"/>
      <c r="P382"/>
      <c r="Q382"/>
    </row>
    <row r="383" spans="10:17" ht="12.75">
      <c r="J383" s="7"/>
      <c r="K383" s="7"/>
      <c r="L383" s="7"/>
      <c r="N383"/>
      <c r="O383"/>
      <c r="P383"/>
      <c r="Q383"/>
    </row>
    <row r="384" spans="10:17" ht="12.75">
      <c r="J384" s="7"/>
      <c r="K384" s="7"/>
      <c r="L384" s="7"/>
      <c r="N384"/>
      <c r="O384"/>
      <c r="P384"/>
      <c r="Q384"/>
    </row>
    <row r="385" spans="10:17" ht="12.75">
      <c r="J385" s="7"/>
      <c r="K385" s="7"/>
      <c r="L385" s="7"/>
      <c r="N385"/>
      <c r="O385"/>
      <c r="P385"/>
      <c r="Q385"/>
    </row>
    <row r="386" spans="10:17" ht="12.75">
      <c r="J386" s="7"/>
      <c r="K386" s="7"/>
      <c r="L386" s="7"/>
      <c r="N386"/>
      <c r="O386"/>
      <c r="P386"/>
      <c r="Q386"/>
    </row>
    <row r="387" spans="10:17" ht="12.75">
      <c r="J387" s="7"/>
      <c r="K387" s="7"/>
      <c r="L387" s="7"/>
      <c r="N387"/>
      <c r="O387"/>
      <c r="P387"/>
      <c r="Q387"/>
    </row>
    <row r="388" spans="10:17" ht="12.75">
      <c r="J388" s="7"/>
      <c r="K388" s="7"/>
      <c r="L388" s="7"/>
      <c r="N388"/>
      <c r="O388"/>
      <c r="P388"/>
      <c r="Q388"/>
    </row>
    <row r="389" spans="10:17" ht="12.75">
      <c r="J389" s="7"/>
      <c r="K389" s="7"/>
      <c r="L389" s="7"/>
      <c r="N389"/>
      <c r="O389"/>
      <c r="P389"/>
      <c r="Q389"/>
    </row>
    <row r="390" spans="10:17" ht="12.75">
      <c r="J390" s="7"/>
      <c r="K390" s="7"/>
      <c r="L390" s="7"/>
      <c r="N390"/>
      <c r="O390"/>
      <c r="P390"/>
      <c r="Q390"/>
    </row>
    <row r="391" spans="10:17" ht="12.75">
      <c r="J391" s="7"/>
      <c r="K391" s="7"/>
      <c r="L391" s="7"/>
      <c r="N391"/>
      <c r="O391"/>
      <c r="P391"/>
      <c r="Q391"/>
    </row>
    <row r="392" spans="10:17" ht="12.75">
      <c r="J392" s="7"/>
      <c r="K392" s="7"/>
      <c r="L392" s="7"/>
      <c r="N392"/>
      <c r="O392"/>
      <c r="P392"/>
      <c r="Q392"/>
    </row>
    <row r="393" spans="10:17" ht="12.75">
      <c r="J393" s="7"/>
      <c r="K393" s="7"/>
      <c r="L393" s="7"/>
      <c r="N393"/>
      <c r="O393"/>
      <c r="P393"/>
      <c r="Q393"/>
    </row>
    <row r="394" spans="10:17" ht="12.75">
      <c r="J394" s="7"/>
      <c r="K394" s="7"/>
      <c r="L394" s="7"/>
      <c r="N394"/>
      <c r="O394"/>
      <c r="P394"/>
      <c r="Q394"/>
    </row>
    <row r="395" spans="10:17" ht="12.75">
      <c r="J395" s="7"/>
      <c r="K395" s="7"/>
      <c r="L395" s="7"/>
      <c r="N395"/>
      <c r="O395"/>
      <c r="P395"/>
      <c r="Q395"/>
    </row>
    <row r="396" spans="10:17" ht="12.75">
      <c r="J396" s="7"/>
      <c r="K396" s="7"/>
      <c r="L396" s="7"/>
      <c r="N396"/>
      <c r="O396"/>
      <c r="P396"/>
      <c r="Q396"/>
    </row>
    <row r="397" spans="10:17" ht="12.75">
      <c r="J397" s="7"/>
      <c r="K397" s="7"/>
      <c r="L397" s="7"/>
      <c r="N397"/>
      <c r="O397"/>
      <c r="P397"/>
      <c r="Q397"/>
    </row>
    <row r="398" spans="10:17" ht="12.75">
      <c r="J398" s="7"/>
      <c r="K398" s="7"/>
      <c r="L398" s="7"/>
      <c r="N398"/>
      <c r="O398"/>
      <c r="P398"/>
      <c r="Q398"/>
    </row>
    <row r="399" spans="10:17" ht="12.75">
      <c r="J399" s="7"/>
      <c r="K399" s="7"/>
      <c r="L399" s="7"/>
      <c r="N399"/>
      <c r="O399"/>
      <c r="P399"/>
      <c r="Q399"/>
    </row>
    <row r="400" spans="10:17" ht="12.75">
      <c r="J400" s="7"/>
      <c r="K400" s="7"/>
      <c r="L400" s="7"/>
      <c r="N400"/>
      <c r="O400"/>
      <c r="P400"/>
      <c r="Q400"/>
    </row>
    <row r="401" spans="10:17" ht="12.75">
      <c r="J401" s="7"/>
      <c r="K401" s="7"/>
      <c r="L401" s="7"/>
      <c r="N401"/>
      <c r="O401"/>
      <c r="P401"/>
      <c r="Q401"/>
    </row>
    <row r="402" spans="10:17" ht="12.75">
      <c r="J402" s="7"/>
      <c r="K402" s="7"/>
      <c r="L402" s="7"/>
      <c r="N402"/>
      <c r="O402"/>
      <c r="P402"/>
      <c r="Q402"/>
    </row>
    <row r="403" spans="10:17" ht="12.75">
      <c r="J403" s="7"/>
      <c r="K403" s="7"/>
      <c r="L403" s="7"/>
      <c r="N403"/>
      <c r="O403"/>
      <c r="P403"/>
      <c r="Q403"/>
    </row>
    <row r="404" spans="10:17" ht="12.75">
      <c r="J404" s="7"/>
      <c r="K404" s="7"/>
      <c r="L404" s="7"/>
      <c r="N404"/>
      <c r="O404"/>
      <c r="P404"/>
      <c r="Q404"/>
    </row>
    <row r="405" spans="10:17" ht="12.75">
      <c r="J405" s="7"/>
      <c r="K405" s="7"/>
      <c r="L405" s="7"/>
      <c r="N405"/>
      <c r="O405"/>
      <c r="P405"/>
      <c r="Q405"/>
    </row>
    <row r="406" spans="10:17" ht="12.75">
      <c r="J406" s="7"/>
      <c r="K406" s="7"/>
      <c r="L406" s="7"/>
      <c r="N406"/>
      <c r="O406"/>
      <c r="P406"/>
      <c r="Q406"/>
    </row>
    <row r="407" spans="10:17" ht="12.75">
      <c r="J407" s="7"/>
      <c r="K407" s="7"/>
      <c r="L407" s="7"/>
      <c r="N407"/>
      <c r="O407"/>
      <c r="P407"/>
      <c r="Q407"/>
    </row>
    <row r="408" spans="10:17" ht="12.75">
      <c r="J408" s="7"/>
      <c r="K408" s="7"/>
      <c r="L408" s="7"/>
      <c r="N408"/>
      <c r="O408"/>
      <c r="P408"/>
      <c r="Q408"/>
    </row>
    <row r="409" spans="10:17" ht="12.75">
      <c r="J409" s="7"/>
      <c r="K409" s="7"/>
      <c r="L409" s="7"/>
      <c r="N409"/>
      <c r="O409"/>
      <c r="P409"/>
      <c r="Q409"/>
    </row>
    <row r="410" spans="10:17" ht="12.75">
      <c r="J410" s="7"/>
      <c r="K410" s="7"/>
      <c r="L410" s="7"/>
      <c r="N410"/>
      <c r="O410"/>
      <c r="P410"/>
      <c r="Q410"/>
    </row>
    <row r="411" spans="10:17" ht="12.75">
      <c r="J411" s="7"/>
      <c r="K411" s="7"/>
      <c r="L411" s="7"/>
      <c r="N411"/>
      <c r="O411"/>
      <c r="P411"/>
      <c r="Q411"/>
    </row>
    <row r="412" spans="10:17" ht="12.75">
      <c r="J412" s="7"/>
      <c r="K412" s="7"/>
      <c r="L412" s="7"/>
      <c r="N412"/>
      <c r="O412"/>
      <c r="P412"/>
      <c r="Q412"/>
    </row>
    <row r="413" spans="10:17" ht="12.75">
      <c r="J413" s="7"/>
      <c r="K413" s="7"/>
      <c r="L413" s="7"/>
      <c r="N413"/>
      <c r="O413"/>
      <c r="P413"/>
      <c r="Q413"/>
    </row>
    <row r="414" spans="10:17" ht="12.75">
      <c r="J414" s="7"/>
      <c r="K414" s="7"/>
      <c r="L414" s="7"/>
      <c r="N414"/>
      <c r="O414"/>
      <c r="P414"/>
      <c r="Q414"/>
    </row>
    <row r="415" spans="10:17" ht="12.75">
      <c r="J415" s="7"/>
      <c r="K415" s="7"/>
      <c r="L415" s="7"/>
      <c r="N415"/>
      <c r="O415"/>
      <c r="P415"/>
      <c r="Q415"/>
    </row>
    <row r="416" spans="10:17" ht="12.75">
      <c r="J416" s="7"/>
      <c r="K416" s="7"/>
      <c r="L416" s="7"/>
      <c r="N416"/>
      <c r="O416"/>
      <c r="P416"/>
      <c r="Q416"/>
    </row>
    <row r="417" spans="10:17" ht="12.75">
      <c r="J417" s="7"/>
      <c r="K417" s="7"/>
      <c r="L417" s="7"/>
      <c r="N417"/>
      <c r="O417"/>
      <c r="P417"/>
      <c r="Q417"/>
    </row>
    <row r="418" spans="10:17" ht="12.75">
      <c r="J418" s="7"/>
      <c r="K418" s="7"/>
      <c r="L418" s="7"/>
      <c r="N418"/>
      <c r="O418"/>
      <c r="P418"/>
      <c r="Q418"/>
    </row>
    <row r="419" spans="10:17" ht="12.75">
      <c r="J419" s="7"/>
      <c r="K419" s="7"/>
      <c r="L419" s="7"/>
      <c r="N419"/>
      <c r="O419"/>
      <c r="P419"/>
      <c r="Q419"/>
    </row>
    <row r="420" spans="10:17" ht="12.75">
      <c r="J420" s="7"/>
      <c r="K420" s="7"/>
      <c r="L420" s="7"/>
      <c r="N420"/>
      <c r="O420"/>
      <c r="P420"/>
      <c r="Q420"/>
    </row>
    <row r="421" spans="10:17" ht="12.75">
      <c r="J421" s="7"/>
      <c r="K421" s="7"/>
      <c r="L421" s="7"/>
      <c r="N421"/>
      <c r="O421"/>
      <c r="P421"/>
      <c r="Q421"/>
    </row>
    <row r="422" spans="10:17" ht="12.75">
      <c r="J422" s="7"/>
      <c r="K422" s="7"/>
      <c r="L422" s="7"/>
      <c r="N422"/>
      <c r="O422"/>
      <c r="P422"/>
      <c r="Q422"/>
    </row>
    <row r="423" spans="10:17" ht="12.75">
      <c r="J423" s="7"/>
      <c r="K423" s="7"/>
      <c r="L423" s="7"/>
      <c r="N423"/>
      <c r="O423"/>
      <c r="P423"/>
      <c r="Q423"/>
    </row>
    <row r="424" spans="10:17" ht="12.75">
      <c r="J424" s="7"/>
      <c r="K424" s="7"/>
      <c r="L424" s="7"/>
      <c r="N424"/>
      <c r="O424"/>
      <c r="P424"/>
      <c r="Q424"/>
    </row>
    <row r="425" spans="10:17" ht="12.75">
      <c r="J425" s="7"/>
      <c r="K425" s="7"/>
      <c r="L425" s="7"/>
      <c r="N425"/>
      <c r="O425"/>
      <c r="P425"/>
      <c r="Q425"/>
    </row>
    <row r="426" spans="10:17" ht="12.75">
      <c r="J426" s="7"/>
      <c r="K426" s="7"/>
      <c r="L426" s="7"/>
      <c r="N426"/>
      <c r="O426"/>
      <c r="P426"/>
      <c r="Q426"/>
    </row>
    <row r="427" spans="10:17" ht="12.75">
      <c r="J427" s="7"/>
      <c r="K427" s="7"/>
      <c r="L427" s="7"/>
      <c r="N427"/>
      <c r="O427"/>
      <c r="P427"/>
      <c r="Q427"/>
    </row>
    <row r="428" spans="10:17" ht="12.75">
      <c r="J428" s="7"/>
      <c r="K428" s="7"/>
      <c r="L428" s="7"/>
      <c r="N428"/>
      <c r="O428"/>
      <c r="P428"/>
      <c r="Q428"/>
    </row>
    <row r="429" spans="10:17" ht="12.75">
      <c r="J429" s="7"/>
      <c r="K429" s="7"/>
      <c r="L429" s="7"/>
      <c r="N429"/>
      <c r="O429"/>
      <c r="P429"/>
      <c r="Q429"/>
    </row>
    <row r="430" spans="10:17" ht="12.75">
      <c r="J430" s="7"/>
      <c r="K430" s="7"/>
      <c r="L430" s="7"/>
      <c r="N430"/>
      <c r="O430"/>
      <c r="P430"/>
      <c r="Q430"/>
    </row>
    <row r="431" spans="10:17" ht="12.75">
      <c r="J431" s="7"/>
      <c r="K431" s="7"/>
      <c r="L431" s="7"/>
      <c r="N431"/>
      <c r="O431"/>
      <c r="P431"/>
      <c r="Q431"/>
    </row>
    <row r="432" spans="10:17" ht="12.75">
      <c r="J432" s="7"/>
      <c r="K432" s="7"/>
      <c r="L432" s="7"/>
      <c r="N432"/>
      <c r="O432"/>
      <c r="P432"/>
      <c r="Q432"/>
    </row>
    <row r="433" spans="10:17" ht="12.75">
      <c r="J433" s="7"/>
      <c r="K433" s="7"/>
      <c r="L433" s="7"/>
      <c r="N433"/>
      <c r="O433"/>
      <c r="P433"/>
      <c r="Q433"/>
    </row>
    <row r="434" spans="10:17" ht="12.75">
      <c r="J434" s="7"/>
      <c r="K434" s="7"/>
      <c r="L434" s="7"/>
      <c r="N434"/>
      <c r="O434"/>
      <c r="P434"/>
      <c r="Q434"/>
    </row>
    <row r="435" spans="10:17" ht="12.75">
      <c r="J435" s="7"/>
      <c r="K435" s="7"/>
      <c r="L435" s="7"/>
      <c r="N435"/>
      <c r="O435"/>
      <c r="P435"/>
      <c r="Q435"/>
    </row>
    <row r="436" spans="10:17" ht="12.75">
      <c r="J436" s="7"/>
      <c r="K436" s="7"/>
      <c r="L436" s="7"/>
      <c r="N436"/>
      <c r="O436"/>
      <c r="P436"/>
      <c r="Q436"/>
    </row>
    <row r="437" spans="10:17" ht="12.75">
      <c r="J437" s="7"/>
      <c r="K437" s="7"/>
      <c r="L437" s="7"/>
      <c r="N437"/>
      <c r="O437"/>
      <c r="P437"/>
      <c r="Q437"/>
    </row>
    <row r="438" spans="10:17" ht="12.75">
      <c r="J438" s="7"/>
      <c r="K438" s="7"/>
      <c r="L438" s="7"/>
      <c r="N438"/>
      <c r="O438"/>
      <c r="P438"/>
      <c r="Q438"/>
    </row>
    <row r="439" spans="10:17" ht="12.75">
      <c r="J439" s="7"/>
      <c r="K439" s="7"/>
      <c r="L439" s="7"/>
      <c r="N439"/>
      <c r="O439"/>
      <c r="P439"/>
      <c r="Q439"/>
    </row>
    <row r="440" spans="10:17" ht="12.75">
      <c r="J440" s="7"/>
      <c r="K440" s="7"/>
      <c r="L440" s="7"/>
      <c r="N440"/>
      <c r="O440"/>
      <c r="P440"/>
      <c r="Q440"/>
    </row>
    <row r="441" spans="10:17" ht="12.75">
      <c r="J441" s="7"/>
      <c r="K441" s="7"/>
      <c r="L441" s="7"/>
      <c r="N441"/>
      <c r="O441"/>
      <c r="P441"/>
      <c r="Q441"/>
    </row>
    <row r="442" spans="10:17" ht="12.75">
      <c r="J442" s="7"/>
      <c r="K442" s="7"/>
      <c r="L442" s="7"/>
      <c r="N442"/>
      <c r="O442"/>
      <c r="P442"/>
      <c r="Q442"/>
    </row>
    <row r="443" spans="10:17" ht="12.75">
      <c r="J443" s="7"/>
      <c r="K443" s="7"/>
      <c r="L443" s="7"/>
      <c r="N443"/>
      <c r="O443"/>
      <c r="P443"/>
      <c r="Q443"/>
    </row>
    <row r="444" spans="10:17" ht="12.75">
      <c r="J444" s="7"/>
      <c r="K444" s="7"/>
      <c r="L444" s="7"/>
      <c r="N444"/>
      <c r="O444"/>
      <c r="P444"/>
      <c r="Q444"/>
    </row>
    <row r="445" spans="10:17" ht="12.75">
      <c r="J445" s="7"/>
      <c r="K445" s="7"/>
      <c r="L445" s="7"/>
      <c r="N445"/>
      <c r="O445"/>
      <c r="P445"/>
      <c r="Q445"/>
    </row>
    <row r="446" spans="10:17" ht="12.75">
      <c r="J446" s="7"/>
      <c r="K446" s="7"/>
      <c r="L446" s="7"/>
      <c r="N446"/>
      <c r="O446"/>
      <c r="P446"/>
      <c r="Q446"/>
    </row>
    <row r="447" spans="10:17" ht="12.75">
      <c r="J447" s="7"/>
      <c r="K447" s="7"/>
      <c r="L447" s="7"/>
      <c r="N447"/>
      <c r="O447"/>
      <c r="P447"/>
      <c r="Q447"/>
    </row>
    <row r="448" spans="10:17" ht="12.75">
      <c r="J448" s="7"/>
      <c r="K448" s="7"/>
      <c r="L448" s="7"/>
      <c r="N448"/>
      <c r="O448"/>
      <c r="P448"/>
      <c r="Q448"/>
    </row>
    <row r="449" spans="10:17" ht="12.75">
      <c r="J449" s="7"/>
      <c r="K449" s="7"/>
      <c r="L449" s="7"/>
      <c r="N449"/>
      <c r="O449"/>
      <c r="P449"/>
      <c r="Q449"/>
    </row>
    <row r="450" spans="10:17" ht="12.75">
      <c r="J450" s="7"/>
      <c r="K450" s="7"/>
      <c r="L450" s="7"/>
      <c r="N450"/>
      <c r="O450"/>
      <c r="P450"/>
      <c r="Q450"/>
    </row>
    <row r="451" spans="10:17" ht="12.75">
      <c r="J451" s="7"/>
      <c r="K451" s="7"/>
      <c r="L451" s="7"/>
      <c r="N451"/>
      <c r="O451"/>
      <c r="P451"/>
      <c r="Q451"/>
    </row>
    <row r="452" spans="10:17" ht="12.75">
      <c r="J452" s="7"/>
      <c r="K452" s="7"/>
      <c r="L452" s="7"/>
      <c r="N452"/>
      <c r="O452"/>
      <c r="P452"/>
      <c r="Q452"/>
    </row>
    <row r="453" spans="10:17" ht="12.75">
      <c r="J453" s="7"/>
      <c r="K453" s="7"/>
      <c r="L453" s="7"/>
      <c r="N453"/>
      <c r="O453"/>
      <c r="P453"/>
      <c r="Q453"/>
    </row>
    <row r="454" spans="10:17" ht="12.75">
      <c r="J454" s="7"/>
      <c r="K454" s="7"/>
      <c r="L454" s="7"/>
      <c r="N454"/>
      <c r="O454"/>
      <c r="P454"/>
      <c r="Q454"/>
    </row>
    <row r="455" spans="10:17" ht="12.75">
      <c r="J455" s="7"/>
      <c r="K455" s="7"/>
      <c r="L455" s="7"/>
      <c r="N455"/>
      <c r="O455"/>
      <c r="P455"/>
      <c r="Q455"/>
    </row>
    <row r="456" spans="10:17" ht="12.75">
      <c r="J456" s="7"/>
      <c r="K456" s="7"/>
      <c r="L456" s="7"/>
      <c r="N456"/>
      <c r="O456"/>
      <c r="P456"/>
      <c r="Q456"/>
    </row>
    <row r="457" spans="10:17" ht="12.75">
      <c r="J457" s="7"/>
      <c r="K457" s="7"/>
      <c r="L457" s="7"/>
      <c r="N457"/>
      <c r="O457"/>
      <c r="P457"/>
      <c r="Q457"/>
    </row>
    <row r="458" spans="10:17" ht="12.75">
      <c r="J458" s="7"/>
      <c r="K458" s="7"/>
      <c r="L458" s="7"/>
      <c r="N458"/>
      <c r="O458"/>
      <c r="P458"/>
      <c r="Q458"/>
    </row>
    <row r="459" spans="10:17" ht="12.75">
      <c r="J459" s="7"/>
      <c r="K459" s="7"/>
      <c r="L459" s="7"/>
      <c r="N459"/>
      <c r="O459"/>
      <c r="P459"/>
      <c r="Q459"/>
    </row>
    <row r="460" spans="10:17" ht="12.75">
      <c r="J460" s="7"/>
      <c r="K460" s="7"/>
      <c r="L460" s="7"/>
      <c r="N460"/>
      <c r="O460"/>
      <c r="P460"/>
      <c r="Q460"/>
    </row>
    <row r="461" spans="10:17" ht="12.75">
      <c r="J461" s="7"/>
      <c r="K461" s="7"/>
      <c r="L461" s="7"/>
      <c r="N461"/>
      <c r="O461"/>
      <c r="P461"/>
      <c r="Q461"/>
    </row>
    <row r="462" spans="10:17" ht="12.75">
      <c r="J462" s="7"/>
      <c r="K462" s="7"/>
      <c r="L462" s="7"/>
      <c r="N462"/>
      <c r="O462"/>
      <c r="P462"/>
      <c r="Q462"/>
    </row>
    <row r="463" spans="10:17" ht="12.75">
      <c r="J463" s="7"/>
      <c r="K463" s="7"/>
      <c r="L463" s="7"/>
      <c r="N463"/>
      <c r="O463"/>
      <c r="P463"/>
      <c r="Q463"/>
    </row>
    <row r="464" spans="10:17" ht="12.75">
      <c r="J464" s="7"/>
      <c r="K464" s="7"/>
      <c r="L464" s="7"/>
      <c r="N464"/>
      <c r="O464"/>
      <c r="P464"/>
      <c r="Q464"/>
    </row>
    <row r="465" spans="10:17" ht="12.75">
      <c r="J465" s="7"/>
      <c r="K465" s="7"/>
      <c r="L465" s="7"/>
      <c r="N465"/>
      <c r="O465"/>
      <c r="P465"/>
      <c r="Q465"/>
    </row>
    <row r="466" spans="10:17" ht="12.75">
      <c r="J466" s="7"/>
      <c r="K466" s="7"/>
      <c r="L466" s="7"/>
      <c r="N466"/>
      <c r="O466"/>
      <c r="P466"/>
      <c r="Q466"/>
    </row>
    <row r="467" spans="10:17" ht="12.75">
      <c r="J467" s="7"/>
      <c r="K467" s="7"/>
      <c r="L467" s="7"/>
      <c r="N467"/>
      <c r="O467"/>
      <c r="P467"/>
      <c r="Q467"/>
    </row>
    <row r="468" spans="10:17" ht="12.75">
      <c r="J468" s="7"/>
      <c r="K468" s="7"/>
      <c r="L468" s="7"/>
      <c r="N468"/>
      <c r="O468"/>
      <c r="P468"/>
      <c r="Q468"/>
    </row>
    <row r="469" spans="10:17" ht="12.75">
      <c r="J469" s="7"/>
      <c r="K469" s="7"/>
      <c r="L469" s="7"/>
      <c r="N469"/>
      <c r="O469"/>
      <c r="P469"/>
      <c r="Q469"/>
    </row>
    <row r="470" spans="10:17" ht="12.75">
      <c r="J470" s="7"/>
      <c r="K470" s="7"/>
      <c r="L470" s="7"/>
      <c r="N470"/>
      <c r="O470"/>
      <c r="P470"/>
      <c r="Q470"/>
    </row>
    <row r="471" spans="10:17" ht="12.75">
      <c r="J471" s="7"/>
      <c r="K471" s="7"/>
      <c r="L471" s="7"/>
      <c r="N471"/>
      <c r="O471"/>
      <c r="P471"/>
      <c r="Q471"/>
    </row>
    <row r="472" spans="10:17" ht="12.75">
      <c r="J472" s="7"/>
      <c r="K472" s="7"/>
      <c r="L472" s="7"/>
      <c r="N472"/>
      <c r="O472"/>
      <c r="P472"/>
      <c r="Q472"/>
    </row>
    <row r="473" spans="10:17" ht="12.75">
      <c r="J473" s="7"/>
      <c r="K473" s="7"/>
      <c r="L473" s="7"/>
      <c r="N473"/>
      <c r="O473"/>
      <c r="P473"/>
      <c r="Q473"/>
    </row>
    <row r="474" spans="10:17" ht="12.75">
      <c r="J474" s="7"/>
      <c r="K474" s="7"/>
      <c r="L474" s="7"/>
      <c r="N474"/>
      <c r="O474"/>
      <c r="P474"/>
      <c r="Q474"/>
    </row>
    <row r="475" spans="10:17" ht="12.75">
      <c r="J475" s="7"/>
      <c r="K475" s="7"/>
      <c r="L475" s="7"/>
      <c r="N475"/>
      <c r="O475"/>
      <c r="P475"/>
      <c r="Q475"/>
    </row>
    <row r="476" spans="10:17" ht="12.75">
      <c r="J476" s="7"/>
      <c r="K476" s="7"/>
      <c r="L476" s="7"/>
      <c r="N476"/>
      <c r="O476"/>
      <c r="P476"/>
      <c r="Q476"/>
    </row>
    <row r="477" spans="10:17" ht="12.75">
      <c r="J477" s="7"/>
      <c r="K477" s="7"/>
      <c r="L477" s="7"/>
      <c r="N477"/>
      <c r="O477"/>
      <c r="P477"/>
      <c r="Q477"/>
    </row>
    <row r="478" spans="10:17" ht="12.75">
      <c r="J478" s="7"/>
      <c r="K478" s="7"/>
      <c r="L478" s="7"/>
      <c r="N478"/>
      <c r="O478"/>
      <c r="P478"/>
      <c r="Q478"/>
    </row>
    <row r="479" spans="10:17" ht="12.75">
      <c r="J479" s="7"/>
      <c r="K479" s="7"/>
      <c r="L479" s="7"/>
      <c r="N479"/>
      <c r="O479"/>
      <c r="P479"/>
      <c r="Q479"/>
    </row>
    <row r="480" spans="10:17" ht="12.75">
      <c r="J480" s="7"/>
      <c r="K480" s="7"/>
      <c r="L480" s="7"/>
      <c r="N480"/>
      <c r="O480"/>
      <c r="P480"/>
      <c r="Q480"/>
    </row>
    <row r="481" spans="10:17" ht="12.75">
      <c r="J481" s="7"/>
      <c r="K481" s="7"/>
      <c r="L481" s="7"/>
      <c r="N481"/>
      <c r="O481"/>
      <c r="P481"/>
      <c r="Q481"/>
    </row>
    <row r="482" spans="10:17" ht="12.75">
      <c r="J482" s="7"/>
      <c r="K482" s="7"/>
      <c r="L482" s="7"/>
      <c r="N482"/>
      <c r="O482"/>
      <c r="P482"/>
      <c r="Q482"/>
    </row>
    <row r="483" spans="10:17" ht="12.75">
      <c r="J483" s="7"/>
      <c r="K483" s="7"/>
      <c r="L483" s="7"/>
      <c r="N483"/>
      <c r="O483"/>
      <c r="P483"/>
      <c r="Q483"/>
    </row>
    <row r="484" spans="10:17" ht="12.75">
      <c r="J484" s="7"/>
      <c r="K484" s="7"/>
      <c r="L484" s="7"/>
      <c r="N484"/>
      <c r="O484"/>
      <c r="P484"/>
      <c r="Q484"/>
    </row>
    <row r="485" spans="10:17" ht="12.75">
      <c r="J485" s="7"/>
      <c r="K485" s="7"/>
      <c r="L485" s="7"/>
      <c r="N485"/>
      <c r="O485"/>
      <c r="P485"/>
      <c r="Q485"/>
    </row>
    <row r="486" spans="10:17" ht="12.75">
      <c r="J486" s="7"/>
      <c r="K486" s="7"/>
      <c r="L486" s="7"/>
      <c r="N486"/>
      <c r="O486"/>
      <c r="P486"/>
      <c r="Q486"/>
    </row>
    <row r="487" spans="10:17" ht="12.75">
      <c r="J487" s="7"/>
      <c r="K487" s="7"/>
      <c r="L487" s="7"/>
      <c r="N487"/>
      <c r="O487"/>
      <c r="P487"/>
      <c r="Q487"/>
    </row>
    <row r="488" spans="10:17" ht="12.75">
      <c r="J488" s="7"/>
      <c r="K488" s="7"/>
      <c r="L488" s="7"/>
      <c r="N488"/>
      <c r="O488"/>
      <c r="P488"/>
      <c r="Q488"/>
    </row>
    <row r="489" spans="10:17" ht="12.75">
      <c r="J489" s="7"/>
      <c r="K489" s="7"/>
      <c r="L489" s="7"/>
      <c r="N489"/>
      <c r="O489"/>
      <c r="P489"/>
      <c r="Q489"/>
    </row>
    <row r="490" spans="10:17" ht="12.75">
      <c r="J490" s="7"/>
      <c r="K490" s="7"/>
      <c r="L490" s="7"/>
      <c r="N490"/>
      <c r="O490"/>
      <c r="P490"/>
      <c r="Q490"/>
    </row>
    <row r="491" spans="10:17" ht="12.75">
      <c r="J491" s="7"/>
      <c r="K491" s="7"/>
      <c r="L491" s="7"/>
      <c r="N491"/>
      <c r="O491"/>
      <c r="P491"/>
      <c r="Q491"/>
    </row>
    <row r="492" spans="10:17" ht="12.75">
      <c r="J492" s="7"/>
      <c r="K492" s="7"/>
      <c r="L492" s="7"/>
      <c r="N492"/>
      <c r="O492"/>
      <c r="P492"/>
      <c r="Q492"/>
    </row>
    <row r="493" spans="10:17" ht="12.75">
      <c r="J493" s="7"/>
      <c r="K493" s="7"/>
      <c r="L493" s="7"/>
      <c r="N493"/>
      <c r="O493"/>
      <c r="P493"/>
      <c r="Q493"/>
    </row>
    <row r="494" spans="10:17" ht="12.75">
      <c r="J494" s="7"/>
      <c r="K494" s="7"/>
      <c r="L494" s="7"/>
      <c r="N494"/>
      <c r="O494"/>
      <c r="P494"/>
      <c r="Q494"/>
    </row>
    <row r="495" spans="10:17" ht="12.75">
      <c r="J495" s="7"/>
      <c r="K495" s="7"/>
      <c r="L495" s="7"/>
      <c r="N495"/>
      <c r="O495"/>
      <c r="P495"/>
      <c r="Q495"/>
    </row>
    <row r="496" spans="10:17" ht="12.75">
      <c r="J496" s="7"/>
      <c r="K496" s="7"/>
      <c r="L496" s="7"/>
      <c r="N496"/>
      <c r="O496"/>
      <c r="P496"/>
      <c r="Q496"/>
    </row>
    <row r="497" spans="10:17" ht="12.75">
      <c r="J497" s="7"/>
      <c r="K497" s="7"/>
      <c r="L497" s="7"/>
      <c r="N497"/>
      <c r="O497"/>
      <c r="P497"/>
      <c r="Q497"/>
    </row>
    <row r="498" spans="10:17" ht="12.75">
      <c r="J498" s="7"/>
      <c r="K498" s="7"/>
      <c r="L498" s="7"/>
      <c r="N498"/>
      <c r="O498"/>
      <c r="P498"/>
      <c r="Q498"/>
    </row>
    <row r="499" spans="10:17" ht="12.75">
      <c r="J499" s="7"/>
      <c r="K499" s="7"/>
      <c r="L499" s="7"/>
      <c r="N499"/>
      <c r="O499"/>
      <c r="P499"/>
      <c r="Q499"/>
    </row>
    <row r="500" spans="10:17" ht="12.75">
      <c r="J500" s="7"/>
      <c r="K500" s="7"/>
      <c r="L500" s="7"/>
      <c r="N500"/>
      <c r="O500"/>
      <c r="P500"/>
      <c r="Q500"/>
    </row>
    <row r="501" spans="10:17" ht="12.75">
      <c r="J501" s="7"/>
      <c r="K501" s="7"/>
      <c r="L501" s="7"/>
      <c r="N501"/>
      <c r="O501"/>
      <c r="P501"/>
      <c r="Q501"/>
    </row>
    <row r="502" spans="10:17" ht="12.75">
      <c r="J502" s="7"/>
      <c r="K502" s="7"/>
      <c r="L502" s="7"/>
      <c r="N502"/>
      <c r="O502"/>
      <c r="P502"/>
      <c r="Q502"/>
    </row>
    <row r="503" spans="10:17" ht="12.75">
      <c r="J503" s="7"/>
      <c r="K503" s="7"/>
      <c r="L503" s="7"/>
      <c r="N503"/>
      <c r="O503"/>
      <c r="P503"/>
      <c r="Q503"/>
    </row>
    <row r="504" spans="10:17" ht="12.75">
      <c r="J504" s="7"/>
      <c r="K504" s="7"/>
      <c r="L504" s="7"/>
      <c r="N504"/>
      <c r="O504"/>
      <c r="P504"/>
      <c r="Q504"/>
    </row>
    <row r="505" spans="10:17" ht="12.75">
      <c r="J505" s="7"/>
      <c r="K505" s="7"/>
      <c r="L505" s="7"/>
      <c r="N505"/>
      <c r="O505"/>
      <c r="P505"/>
      <c r="Q505"/>
    </row>
    <row r="506" spans="10:17" ht="12.75">
      <c r="J506" s="7"/>
      <c r="K506" s="7"/>
      <c r="L506" s="7"/>
      <c r="N506"/>
      <c r="O506"/>
      <c r="P506"/>
      <c r="Q506"/>
    </row>
    <row r="507" spans="10:17" ht="12.75">
      <c r="J507" s="7"/>
      <c r="K507" s="7"/>
      <c r="L507" s="7"/>
      <c r="N507"/>
      <c r="O507"/>
      <c r="P507"/>
      <c r="Q507"/>
    </row>
    <row r="508" spans="10:17" ht="12.75">
      <c r="J508" s="7"/>
      <c r="K508" s="7"/>
      <c r="L508" s="7"/>
      <c r="N508"/>
      <c r="O508"/>
      <c r="P508"/>
      <c r="Q508"/>
    </row>
    <row r="509" spans="10:17" ht="12.75">
      <c r="J509" s="7"/>
      <c r="K509" s="7"/>
      <c r="L509" s="7"/>
      <c r="N509"/>
      <c r="O509"/>
      <c r="P509"/>
      <c r="Q509"/>
    </row>
    <row r="510" spans="10:17" ht="12.75">
      <c r="J510" s="7"/>
      <c r="K510" s="7"/>
      <c r="L510" s="7"/>
      <c r="N510"/>
      <c r="O510"/>
      <c r="P510"/>
      <c r="Q510"/>
    </row>
    <row r="511" spans="10:17" ht="12.75">
      <c r="J511" s="7"/>
      <c r="K511" s="7"/>
      <c r="L511" s="7"/>
      <c r="N511"/>
      <c r="O511"/>
      <c r="P511"/>
      <c r="Q511"/>
    </row>
    <row r="512" spans="10:17" ht="12.75">
      <c r="J512" s="7"/>
      <c r="K512" s="7"/>
      <c r="L512" s="7"/>
      <c r="N512"/>
      <c r="O512"/>
      <c r="P512"/>
      <c r="Q512"/>
    </row>
    <row r="513" spans="10:17" ht="12.75">
      <c r="J513" s="7"/>
      <c r="K513" s="7"/>
      <c r="L513" s="7"/>
      <c r="N513"/>
      <c r="O513"/>
      <c r="P513"/>
      <c r="Q513"/>
    </row>
    <row r="514" spans="10:17" ht="12.75">
      <c r="J514" s="7"/>
      <c r="K514" s="7"/>
      <c r="L514" s="7"/>
      <c r="N514"/>
      <c r="O514"/>
      <c r="P514"/>
      <c r="Q514"/>
    </row>
    <row r="515" spans="10:17" ht="12.75">
      <c r="J515" s="7"/>
      <c r="K515" s="7"/>
      <c r="L515" s="7"/>
      <c r="N515"/>
      <c r="O515"/>
      <c r="P515"/>
      <c r="Q515"/>
    </row>
    <row r="516" spans="10:17" ht="12.75">
      <c r="J516" s="7"/>
      <c r="K516" s="7"/>
      <c r="L516" s="7"/>
      <c r="N516"/>
      <c r="O516"/>
      <c r="P516"/>
      <c r="Q516"/>
    </row>
    <row r="517" spans="10:17" ht="12.75">
      <c r="J517" s="7"/>
      <c r="K517" s="7"/>
      <c r="L517" s="7"/>
      <c r="N517"/>
      <c r="O517"/>
      <c r="P517"/>
      <c r="Q517"/>
    </row>
    <row r="518" spans="10:17" ht="12.75">
      <c r="J518" s="7"/>
      <c r="K518" s="7"/>
      <c r="L518" s="7"/>
      <c r="N518"/>
      <c r="O518"/>
      <c r="P518"/>
      <c r="Q518"/>
    </row>
    <row r="519" spans="10:17" ht="12.75">
      <c r="J519" s="7"/>
      <c r="K519" s="7"/>
      <c r="L519" s="7"/>
      <c r="N519"/>
      <c r="O519"/>
      <c r="P519"/>
      <c r="Q519"/>
    </row>
    <row r="520" spans="10:17" ht="12.75">
      <c r="J520" s="7"/>
      <c r="K520" s="7"/>
      <c r="L520" s="7"/>
      <c r="N520"/>
      <c r="O520"/>
      <c r="P520"/>
      <c r="Q520"/>
    </row>
    <row r="521" spans="10:17" ht="12.75">
      <c r="J521" s="7"/>
      <c r="K521" s="7"/>
      <c r="L521" s="7"/>
      <c r="N521"/>
      <c r="O521"/>
      <c r="P521"/>
      <c r="Q521"/>
    </row>
    <row r="522" spans="10:17" ht="12.75">
      <c r="J522" s="7"/>
      <c r="K522" s="7"/>
      <c r="L522" s="7"/>
      <c r="N522"/>
      <c r="O522"/>
      <c r="P522"/>
      <c r="Q522"/>
    </row>
    <row r="523" spans="10:17" ht="12.75">
      <c r="J523" s="7"/>
      <c r="K523" s="7"/>
      <c r="L523" s="7"/>
      <c r="N523"/>
      <c r="O523"/>
      <c r="P523"/>
      <c r="Q523"/>
    </row>
    <row r="524" spans="10:17" ht="12.75">
      <c r="J524" s="7"/>
      <c r="K524" s="7"/>
      <c r="L524" s="7"/>
      <c r="N524"/>
      <c r="O524"/>
      <c r="P524"/>
      <c r="Q524"/>
    </row>
    <row r="525" spans="10:17" ht="12.75">
      <c r="J525" s="7"/>
      <c r="K525" s="7"/>
      <c r="L525" s="7"/>
      <c r="N525"/>
      <c r="O525"/>
      <c r="P525"/>
      <c r="Q525"/>
    </row>
    <row r="526" spans="10:17" ht="12.75">
      <c r="J526" s="7"/>
      <c r="K526" s="7"/>
      <c r="L526" s="7"/>
      <c r="N526"/>
      <c r="O526"/>
      <c r="P526"/>
      <c r="Q526"/>
    </row>
    <row r="527" spans="10:17" ht="12.75">
      <c r="J527" s="7"/>
      <c r="K527" s="7"/>
      <c r="L527" s="7"/>
      <c r="N527"/>
      <c r="O527"/>
      <c r="P527"/>
      <c r="Q527"/>
    </row>
    <row r="528" spans="10:17" ht="12.75">
      <c r="J528" s="7"/>
      <c r="K528" s="7"/>
      <c r="L528" s="7"/>
      <c r="N528"/>
      <c r="O528"/>
      <c r="P528"/>
      <c r="Q528"/>
    </row>
    <row r="529" spans="10:17" ht="12.75">
      <c r="J529" s="7"/>
      <c r="K529" s="7"/>
      <c r="L529" s="7"/>
      <c r="N529"/>
      <c r="O529"/>
      <c r="P529"/>
      <c r="Q529"/>
    </row>
    <row r="530" spans="10:17" ht="12.75">
      <c r="J530" s="7"/>
      <c r="K530" s="7"/>
      <c r="L530" s="7"/>
      <c r="N530"/>
      <c r="O530"/>
      <c r="P530"/>
      <c r="Q530"/>
    </row>
    <row r="531" spans="10:17" ht="12.75">
      <c r="J531" s="7"/>
      <c r="K531" s="7"/>
      <c r="L531" s="7"/>
      <c r="N531"/>
      <c r="O531"/>
      <c r="P531"/>
      <c r="Q531"/>
    </row>
    <row r="532" spans="10:17" ht="12.75">
      <c r="J532" s="7"/>
      <c r="K532" s="7"/>
      <c r="L532" s="7"/>
      <c r="N532"/>
      <c r="O532"/>
      <c r="P532"/>
      <c r="Q532"/>
    </row>
    <row r="533" spans="10:17" ht="12.75">
      <c r="J533" s="7"/>
      <c r="K533" s="7"/>
      <c r="L533" s="7"/>
      <c r="N533"/>
      <c r="O533"/>
      <c r="P533"/>
      <c r="Q533"/>
    </row>
    <row r="534" spans="10:17" ht="12.75">
      <c r="J534" s="7"/>
      <c r="K534" s="7"/>
      <c r="L534" s="7"/>
      <c r="N534"/>
      <c r="O534"/>
      <c r="P534"/>
      <c r="Q534"/>
    </row>
    <row r="535" spans="10:17" ht="12.75">
      <c r="J535" s="7"/>
      <c r="K535" s="7"/>
      <c r="L535" s="7"/>
      <c r="N535"/>
      <c r="O535"/>
      <c r="P535"/>
      <c r="Q535"/>
    </row>
    <row r="536" spans="10:17" ht="12.75">
      <c r="J536" s="7"/>
      <c r="K536" s="7"/>
      <c r="L536" s="7"/>
      <c r="N536"/>
      <c r="O536"/>
      <c r="P536"/>
      <c r="Q536"/>
    </row>
    <row r="537" spans="10:17" ht="12.75">
      <c r="J537" s="7"/>
      <c r="K537" s="7"/>
      <c r="L537" s="7"/>
      <c r="N537"/>
      <c r="O537"/>
      <c r="P537"/>
      <c r="Q537"/>
    </row>
    <row r="538" spans="10:17" ht="12.75">
      <c r="J538" s="7"/>
      <c r="K538" s="7"/>
      <c r="L538" s="7"/>
      <c r="N538"/>
      <c r="O538"/>
      <c r="P538"/>
      <c r="Q538"/>
    </row>
    <row r="539" spans="10:17" ht="12.75">
      <c r="J539" s="7"/>
      <c r="K539" s="7"/>
      <c r="L539" s="7"/>
      <c r="N539"/>
      <c r="O539"/>
      <c r="P539"/>
      <c r="Q539"/>
    </row>
    <row r="540" spans="10:17" ht="12.75">
      <c r="J540" s="7"/>
      <c r="K540" s="7"/>
      <c r="L540" s="7"/>
      <c r="N540"/>
      <c r="O540"/>
      <c r="P540"/>
      <c r="Q540"/>
    </row>
    <row r="541" spans="10:17" ht="12.75">
      <c r="J541" s="7"/>
      <c r="K541" s="7"/>
      <c r="L541" s="7"/>
      <c r="N541"/>
      <c r="O541"/>
      <c r="P541"/>
      <c r="Q541"/>
    </row>
    <row r="542" spans="10:17" ht="12.75">
      <c r="J542" s="7"/>
      <c r="K542" s="7"/>
      <c r="L542" s="7"/>
      <c r="N542"/>
      <c r="O542"/>
      <c r="P542"/>
      <c r="Q542"/>
    </row>
    <row r="543" spans="10:17" ht="12.75">
      <c r="J543" s="7"/>
      <c r="K543" s="7"/>
      <c r="L543" s="7"/>
      <c r="N543"/>
      <c r="O543"/>
      <c r="P543"/>
      <c r="Q543"/>
    </row>
    <row r="544" spans="10:17" ht="12.75">
      <c r="J544" s="7"/>
      <c r="K544" s="7"/>
      <c r="L544" s="7"/>
      <c r="N544"/>
      <c r="O544"/>
      <c r="P544"/>
      <c r="Q544"/>
    </row>
    <row r="545" spans="10:17" ht="12.75">
      <c r="J545" s="7"/>
      <c r="K545" s="7"/>
      <c r="L545" s="7"/>
      <c r="N545"/>
      <c r="O545"/>
      <c r="P545"/>
      <c r="Q545"/>
    </row>
    <row r="546" spans="10:17" ht="12.75">
      <c r="J546" s="7"/>
      <c r="K546" s="7"/>
      <c r="L546" s="7"/>
      <c r="N546"/>
      <c r="O546"/>
      <c r="P546"/>
      <c r="Q546"/>
    </row>
    <row r="547" spans="10:17" ht="12.75">
      <c r="J547" s="7"/>
      <c r="K547" s="7"/>
      <c r="L547" s="7"/>
      <c r="N547"/>
      <c r="O547"/>
      <c r="P547"/>
      <c r="Q547"/>
    </row>
    <row r="548" spans="10:17" ht="12.75">
      <c r="J548" s="7"/>
      <c r="K548" s="7"/>
      <c r="L548" s="7"/>
      <c r="N548"/>
      <c r="O548"/>
      <c r="P548"/>
      <c r="Q548"/>
    </row>
    <row r="549" spans="10:17" ht="12.75">
      <c r="J549" s="7"/>
      <c r="K549" s="7"/>
      <c r="L549" s="7"/>
      <c r="N549"/>
      <c r="O549"/>
      <c r="P549"/>
      <c r="Q549"/>
    </row>
    <row r="550" spans="10:17" ht="12.75">
      <c r="J550" s="7"/>
      <c r="K550" s="7"/>
      <c r="L550" s="7"/>
      <c r="N550"/>
      <c r="O550"/>
      <c r="P550"/>
      <c r="Q550"/>
    </row>
    <row r="551" spans="10:17" ht="12.75">
      <c r="J551" s="7"/>
      <c r="K551" s="7"/>
      <c r="L551" s="7"/>
      <c r="N551"/>
      <c r="O551"/>
      <c r="P551"/>
      <c r="Q551"/>
    </row>
    <row r="552" spans="10:17" ht="12.75">
      <c r="J552" s="7"/>
      <c r="K552" s="7"/>
      <c r="L552" s="7"/>
      <c r="N552"/>
      <c r="O552"/>
      <c r="P552"/>
      <c r="Q552"/>
    </row>
    <row r="553" spans="10:17" ht="12.75">
      <c r="J553" s="7"/>
      <c r="K553" s="7"/>
      <c r="L553" s="7"/>
      <c r="N553"/>
      <c r="O553"/>
      <c r="P553"/>
      <c r="Q553"/>
    </row>
    <row r="554" spans="10:17" ht="12.75">
      <c r="J554" s="7"/>
      <c r="K554" s="7"/>
      <c r="L554" s="7"/>
      <c r="N554"/>
      <c r="O554"/>
      <c r="P554"/>
      <c r="Q554"/>
    </row>
    <row r="555" spans="10:17" ht="12.75">
      <c r="J555" s="7"/>
      <c r="K555" s="7"/>
      <c r="L555" s="7"/>
      <c r="N555"/>
      <c r="O555"/>
      <c r="P555"/>
      <c r="Q555"/>
    </row>
    <row r="556" spans="10:17" ht="12.75">
      <c r="J556" s="7"/>
      <c r="K556" s="7"/>
      <c r="L556" s="7"/>
      <c r="N556"/>
      <c r="O556"/>
      <c r="P556"/>
      <c r="Q556"/>
    </row>
    <row r="557" spans="10:17" ht="12.75">
      <c r="J557" s="7"/>
      <c r="K557" s="7"/>
      <c r="L557" s="7"/>
      <c r="N557"/>
      <c r="O557"/>
      <c r="P557"/>
      <c r="Q557"/>
    </row>
    <row r="558" spans="10:17" ht="12.75">
      <c r="J558" s="7"/>
      <c r="K558" s="7"/>
      <c r="L558" s="7"/>
      <c r="N558"/>
      <c r="O558"/>
      <c r="P558"/>
      <c r="Q558"/>
    </row>
    <row r="559" spans="10:17" ht="12.75">
      <c r="J559" s="7"/>
      <c r="K559" s="7"/>
      <c r="L559" s="7"/>
      <c r="N559"/>
      <c r="O559"/>
      <c r="P559"/>
      <c r="Q559"/>
    </row>
    <row r="560" spans="10:17" ht="12.75">
      <c r="J560" s="7"/>
      <c r="K560" s="7"/>
      <c r="L560" s="7"/>
      <c r="N560"/>
      <c r="O560"/>
      <c r="P560"/>
      <c r="Q560"/>
    </row>
    <row r="561" spans="10:17" ht="12.75">
      <c r="J561" s="7"/>
      <c r="K561" s="7"/>
      <c r="L561" s="7"/>
      <c r="N561"/>
      <c r="O561"/>
      <c r="P561"/>
      <c r="Q561"/>
    </row>
    <row r="562" spans="10:17" ht="12.75">
      <c r="J562" s="7"/>
      <c r="K562" s="7"/>
      <c r="L562" s="7"/>
      <c r="N562"/>
      <c r="O562"/>
      <c r="P562"/>
      <c r="Q562"/>
    </row>
    <row r="563" spans="10:17" ht="12.75">
      <c r="J563" s="7"/>
      <c r="K563" s="7"/>
      <c r="L563" s="7"/>
      <c r="N563"/>
      <c r="O563"/>
      <c r="P563"/>
      <c r="Q563"/>
    </row>
    <row r="564" spans="10:17" ht="12.75">
      <c r="J564" s="7"/>
      <c r="K564" s="7"/>
      <c r="L564" s="7"/>
      <c r="N564"/>
      <c r="O564"/>
      <c r="P564"/>
      <c r="Q564"/>
    </row>
    <row r="565" spans="10:17" ht="12.75">
      <c r="J565" s="7"/>
      <c r="K565" s="7"/>
      <c r="L565" s="7"/>
      <c r="N565"/>
      <c r="O565"/>
      <c r="P565"/>
      <c r="Q565"/>
    </row>
    <row r="566" spans="10:17" ht="12.75">
      <c r="J566" s="7"/>
      <c r="K566" s="7"/>
      <c r="L566" s="7"/>
      <c r="N566"/>
      <c r="O566"/>
      <c r="P566"/>
      <c r="Q566"/>
    </row>
    <row r="567" spans="10:17" ht="12.75">
      <c r="J567" s="7"/>
      <c r="K567" s="7"/>
      <c r="L567" s="7"/>
      <c r="N567"/>
      <c r="O567"/>
      <c r="P567"/>
      <c r="Q567"/>
    </row>
    <row r="568" spans="10:17" ht="12.75">
      <c r="J568" s="7"/>
      <c r="K568" s="7"/>
      <c r="L568" s="7"/>
      <c r="N568"/>
      <c r="O568"/>
      <c r="P568"/>
      <c r="Q568"/>
    </row>
    <row r="569" spans="10:17" ht="12.75">
      <c r="J569" s="7"/>
      <c r="K569" s="7"/>
      <c r="L569" s="7"/>
      <c r="N569"/>
      <c r="O569"/>
      <c r="P569"/>
      <c r="Q569"/>
    </row>
    <row r="570" spans="10:17" ht="12.75">
      <c r="J570" s="7"/>
      <c r="K570" s="7"/>
      <c r="L570" s="7"/>
      <c r="N570"/>
      <c r="O570"/>
      <c r="P570"/>
      <c r="Q570"/>
    </row>
    <row r="571" spans="10:17" ht="12.75">
      <c r="J571" s="7"/>
      <c r="K571" s="7"/>
      <c r="L571" s="7"/>
      <c r="N571"/>
      <c r="O571"/>
      <c r="P571"/>
      <c r="Q571"/>
    </row>
    <row r="572" spans="10:17" ht="12.75">
      <c r="J572" s="7"/>
      <c r="K572" s="7"/>
      <c r="L572" s="7"/>
      <c r="N572"/>
      <c r="O572"/>
      <c r="P572"/>
      <c r="Q572"/>
    </row>
    <row r="573" spans="10:17" ht="12.75">
      <c r="J573" s="7"/>
      <c r="K573" s="7"/>
      <c r="L573" s="7"/>
      <c r="N573"/>
      <c r="O573"/>
      <c r="P573"/>
      <c r="Q573"/>
    </row>
    <row r="574" spans="10:17" ht="12.75">
      <c r="J574" s="7"/>
      <c r="K574" s="7"/>
      <c r="L574" s="7"/>
      <c r="N574"/>
      <c r="O574"/>
      <c r="P574"/>
      <c r="Q574"/>
    </row>
    <row r="575" spans="10:17" ht="12.75">
      <c r="J575" s="7"/>
      <c r="K575" s="7"/>
      <c r="L575" s="7"/>
      <c r="N575"/>
      <c r="O575"/>
      <c r="P575"/>
      <c r="Q575"/>
    </row>
    <row r="576" spans="10:17" ht="12.75">
      <c r="J576" s="7"/>
      <c r="K576" s="7"/>
      <c r="L576" s="7"/>
      <c r="N576"/>
      <c r="O576"/>
      <c r="P576"/>
      <c r="Q576"/>
    </row>
    <row r="577" spans="10:17" ht="12.75">
      <c r="J577" s="7"/>
      <c r="K577" s="7"/>
      <c r="L577" s="7"/>
      <c r="N577"/>
      <c r="O577"/>
      <c r="P577"/>
      <c r="Q577"/>
    </row>
    <row r="578" spans="10:17" ht="12.75">
      <c r="J578" s="7"/>
      <c r="K578" s="7"/>
      <c r="L578" s="7"/>
      <c r="N578"/>
      <c r="O578"/>
      <c r="P578"/>
      <c r="Q578"/>
    </row>
    <row r="579" spans="10:17" ht="12.75">
      <c r="J579" s="7"/>
      <c r="K579" s="7"/>
      <c r="L579" s="7"/>
      <c r="N579"/>
      <c r="O579"/>
      <c r="P579"/>
      <c r="Q579"/>
    </row>
    <row r="580" spans="10:17" ht="12.75">
      <c r="J580" s="7"/>
      <c r="K580" s="7"/>
      <c r="L580" s="7"/>
      <c r="N580"/>
      <c r="O580"/>
      <c r="P580"/>
      <c r="Q580"/>
    </row>
    <row r="581" spans="10:17" ht="12.75">
      <c r="J581" s="7"/>
      <c r="K581" s="7"/>
      <c r="L581" s="7"/>
      <c r="N581"/>
      <c r="O581"/>
      <c r="P581"/>
      <c r="Q581"/>
    </row>
    <row r="582" spans="10:17" ht="12.75">
      <c r="J582" s="7"/>
      <c r="K582" s="7"/>
      <c r="L582" s="7"/>
      <c r="N582"/>
      <c r="O582"/>
      <c r="P582"/>
      <c r="Q582"/>
    </row>
    <row r="583" spans="10:17" ht="12.75">
      <c r="J583" s="7"/>
      <c r="K583" s="7"/>
      <c r="L583" s="7"/>
      <c r="N583"/>
      <c r="O583"/>
      <c r="P583"/>
      <c r="Q583"/>
    </row>
    <row r="584" spans="10:17" ht="12.75">
      <c r="J584" s="7"/>
      <c r="K584" s="7"/>
      <c r="L584" s="7"/>
      <c r="N584"/>
      <c r="O584"/>
      <c r="P584"/>
      <c r="Q584"/>
    </row>
    <row r="585" spans="10:17" ht="12.75">
      <c r="J585" s="7"/>
      <c r="K585" s="7"/>
      <c r="L585" s="7"/>
      <c r="N585"/>
      <c r="O585"/>
      <c r="P585"/>
      <c r="Q585"/>
    </row>
    <row r="586" spans="10:17" ht="12.75">
      <c r="J586" s="7"/>
      <c r="K586" s="7"/>
      <c r="L586" s="7"/>
      <c r="N586"/>
      <c r="O586"/>
      <c r="P586"/>
      <c r="Q586"/>
    </row>
    <row r="587" spans="10:17" ht="12.75">
      <c r="J587" s="7"/>
      <c r="K587" s="7"/>
      <c r="L587" s="7"/>
      <c r="N587"/>
      <c r="O587"/>
      <c r="P587"/>
      <c r="Q587"/>
    </row>
    <row r="588" spans="10:17" ht="12.75">
      <c r="J588" s="7"/>
      <c r="K588" s="7"/>
      <c r="L588" s="7"/>
      <c r="N588"/>
      <c r="O588"/>
      <c r="P588"/>
      <c r="Q588"/>
    </row>
    <row r="589" spans="10:17" ht="12.75">
      <c r="J589" s="7"/>
      <c r="K589" s="7"/>
      <c r="L589" s="7"/>
      <c r="N589"/>
      <c r="O589"/>
      <c r="P589"/>
      <c r="Q589"/>
    </row>
    <row r="590" spans="10:17" ht="12.75">
      <c r="J590" s="7"/>
      <c r="K590" s="7"/>
      <c r="L590" s="7"/>
      <c r="N590"/>
      <c r="O590"/>
      <c r="P590"/>
      <c r="Q590"/>
    </row>
    <row r="591" spans="10:17" ht="12.75">
      <c r="J591" s="7"/>
      <c r="K591" s="7"/>
      <c r="L591" s="7"/>
      <c r="N591"/>
      <c r="O591"/>
      <c r="P591"/>
      <c r="Q591"/>
    </row>
    <row r="592" spans="10:17" ht="12.75">
      <c r="J592" s="7"/>
      <c r="K592" s="7"/>
      <c r="L592" s="7"/>
      <c r="N592"/>
      <c r="O592"/>
      <c r="P592"/>
      <c r="Q592"/>
    </row>
    <row r="593" spans="10:17" ht="12.75">
      <c r="J593" s="7"/>
      <c r="K593" s="7"/>
      <c r="L593" s="7"/>
      <c r="N593"/>
      <c r="O593"/>
      <c r="P593"/>
      <c r="Q593"/>
    </row>
    <row r="594" spans="10:17" ht="12.75">
      <c r="J594" s="7"/>
      <c r="K594" s="7"/>
      <c r="L594" s="7"/>
      <c r="N594"/>
      <c r="O594"/>
      <c r="P594"/>
      <c r="Q594"/>
    </row>
    <row r="595" spans="10:17" ht="12.75">
      <c r="J595" s="7"/>
      <c r="K595" s="7"/>
      <c r="L595" s="7"/>
      <c r="N595"/>
      <c r="O595"/>
      <c r="P595"/>
      <c r="Q595"/>
    </row>
    <row r="596" spans="10:17" ht="12.75">
      <c r="J596" s="7"/>
      <c r="K596" s="7"/>
      <c r="L596" s="7"/>
      <c r="N596"/>
      <c r="O596"/>
      <c r="P596"/>
      <c r="Q596"/>
    </row>
    <row r="597" spans="10:17" ht="12.75">
      <c r="J597" s="7"/>
      <c r="K597" s="7"/>
      <c r="L597" s="7"/>
      <c r="N597"/>
      <c r="O597"/>
      <c r="P597"/>
      <c r="Q597"/>
    </row>
    <row r="598" spans="10:17" ht="12.75">
      <c r="J598" s="7"/>
      <c r="K598" s="7"/>
      <c r="L598" s="7"/>
      <c r="N598"/>
      <c r="O598"/>
      <c r="P598"/>
      <c r="Q598"/>
    </row>
    <row r="599" spans="10:17" ht="12.75">
      <c r="J599" s="7"/>
      <c r="K599" s="7"/>
      <c r="L599" s="7"/>
      <c r="N599"/>
      <c r="O599"/>
      <c r="P599"/>
      <c r="Q599"/>
    </row>
    <row r="600" spans="10:17" ht="12.75">
      <c r="J600" s="7"/>
      <c r="K600" s="7"/>
      <c r="L600" s="7"/>
      <c r="N600"/>
      <c r="O600"/>
      <c r="P600"/>
      <c r="Q600"/>
    </row>
    <row r="601" spans="10:17" ht="12.75">
      <c r="J601" s="7"/>
      <c r="K601" s="7"/>
      <c r="L601" s="7"/>
      <c r="N601"/>
      <c r="O601"/>
      <c r="P601"/>
      <c r="Q601"/>
    </row>
    <row r="602" spans="10:17" ht="12.75">
      <c r="J602" s="7"/>
      <c r="K602" s="7"/>
      <c r="L602" s="7"/>
      <c r="N602"/>
      <c r="O602"/>
      <c r="P602"/>
      <c r="Q602"/>
    </row>
    <row r="603" spans="10:17" ht="12.75">
      <c r="J603" s="7"/>
      <c r="K603" s="7"/>
      <c r="L603" s="7"/>
      <c r="N603"/>
      <c r="O603"/>
      <c r="P603"/>
      <c r="Q603"/>
    </row>
    <row r="604" spans="10:17" ht="12.75">
      <c r="J604" s="7"/>
      <c r="K604" s="7"/>
      <c r="L604" s="7"/>
      <c r="N604"/>
      <c r="O604"/>
      <c r="P604"/>
      <c r="Q604"/>
    </row>
    <row r="605" spans="10:17" ht="12.75">
      <c r="J605" s="7"/>
      <c r="K605" s="7"/>
      <c r="L605" s="7"/>
      <c r="N605"/>
      <c r="O605"/>
      <c r="P605"/>
      <c r="Q605"/>
    </row>
    <row r="606" spans="10:17" ht="12.75">
      <c r="J606" s="7"/>
      <c r="K606" s="7"/>
      <c r="L606" s="7"/>
      <c r="N606"/>
      <c r="O606"/>
      <c r="P606"/>
      <c r="Q606"/>
    </row>
    <row r="607" spans="10:17" ht="12.75">
      <c r="J607" s="7"/>
      <c r="K607" s="7"/>
      <c r="L607" s="7"/>
      <c r="N607"/>
      <c r="O607"/>
      <c r="P607"/>
      <c r="Q607"/>
    </row>
    <row r="608" spans="10:17" ht="12.75">
      <c r="J608" s="7"/>
      <c r="K608" s="7"/>
      <c r="L608" s="7"/>
      <c r="N608"/>
      <c r="O608"/>
      <c r="P608"/>
      <c r="Q608"/>
    </row>
    <row r="609" spans="10:17" ht="12.75">
      <c r="J609" s="7"/>
      <c r="K609" s="7"/>
      <c r="L609" s="7"/>
      <c r="N609"/>
      <c r="O609"/>
      <c r="P609"/>
      <c r="Q609"/>
    </row>
    <row r="610" spans="10:17" ht="12.75">
      <c r="J610" s="7"/>
      <c r="K610" s="7"/>
      <c r="L610" s="7"/>
      <c r="N610"/>
      <c r="O610"/>
      <c r="P610"/>
      <c r="Q610"/>
    </row>
    <row r="611" spans="10:17" ht="12.75">
      <c r="J611" s="7"/>
      <c r="K611" s="7"/>
      <c r="L611" s="7"/>
      <c r="N611"/>
      <c r="O611"/>
      <c r="P611"/>
      <c r="Q611"/>
    </row>
    <row r="612" spans="10:17" ht="12.75">
      <c r="J612" s="7"/>
      <c r="K612" s="7"/>
      <c r="L612" s="7"/>
      <c r="N612"/>
      <c r="O612"/>
      <c r="P612"/>
      <c r="Q612"/>
    </row>
    <row r="613" spans="10:17" ht="12.75">
      <c r="J613" s="7"/>
      <c r="K613" s="7"/>
      <c r="L613" s="7"/>
      <c r="N613"/>
      <c r="O613"/>
      <c r="P613"/>
      <c r="Q613"/>
    </row>
    <row r="614" spans="10:17" ht="12.75">
      <c r="J614" s="7"/>
      <c r="K614" s="7"/>
      <c r="L614" s="7"/>
      <c r="N614"/>
      <c r="O614"/>
      <c r="P614"/>
      <c r="Q614"/>
    </row>
    <row r="615" spans="10:17" ht="12.75">
      <c r="J615" s="7"/>
      <c r="K615" s="7"/>
      <c r="L615" s="7"/>
      <c r="N615"/>
      <c r="O615"/>
      <c r="P615"/>
      <c r="Q615"/>
    </row>
    <row r="616" spans="10:17" ht="12.75">
      <c r="J616" s="7"/>
      <c r="K616" s="7"/>
      <c r="L616" s="7"/>
      <c r="N616"/>
      <c r="O616"/>
      <c r="P616"/>
      <c r="Q616"/>
    </row>
    <row r="617" spans="10:17" ht="12.75">
      <c r="J617" s="7"/>
      <c r="K617" s="7"/>
      <c r="L617" s="7"/>
      <c r="N617"/>
      <c r="O617"/>
      <c r="P617"/>
      <c r="Q617"/>
    </row>
    <row r="618" spans="10:17" ht="12.75">
      <c r="J618" s="7"/>
      <c r="K618" s="7"/>
      <c r="L618" s="7"/>
      <c r="N618"/>
      <c r="O618"/>
      <c r="P618"/>
      <c r="Q618"/>
    </row>
    <row r="619" spans="10:17" ht="12.75">
      <c r="J619" s="7"/>
      <c r="K619" s="7"/>
      <c r="L619" s="7"/>
      <c r="N619"/>
      <c r="O619"/>
      <c r="P619"/>
      <c r="Q619"/>
    </row>
    <row r="620" spans="10:17" ht="12.75">
      <c r="J620" s="7"/>
      <c r="K620" s="7"/>
      <c r="L620" s="7"/>
      <c r="N620"/>
      <c r="O620"/>
      <c r="P620"/>
      <c r="Q620"/>
    </row>
    <row r="621" spans="10:17" ht="12.75">
      <c r="J621" s="7"/>
      <c r="K621" s="7"/>
      <c r="L621" s="7"/>
      <c r="N621"/>
      <c r="O621"/>
      <c r="P621"/>
      <c r="Q621"/>
    </row>
    <row r="622" spans="10:17" ht="12.75">
      <c r="J622" s="7"/>
      <c r="K622" s="7"/>
      <c r="L622" s="7"/>
      <c r="N622"/>
      <c r="O622"/>
      <c r="P622"/>
      <c r="Q622"/>
    </row>
    <row r="623" spans="10:17" ht="12.75">
      <c r="J623" s="7"/>
      <c r="K623" s="7"/>
      <c r="L623" s="7"/>
      <c r="N623"/>
      <c r="O623"/>
      <c r="P623"/>
      <c r="Q623"/>
    </row>
    <row r="624" spans="10:17" ht="12.75">
      <c r="J624" s="7"/>
      <c r="K624" s="7"/>
      <c r="L624" s="7"/>
      <c r="N624"/>
      <c r="O624"/>
      <c r="P624"/>
      <c r="Q624"/>
    </row>
    <row r="625" spans="10:17" ht="12.75">
      <c r="J625" s="7"/>
      <c r="K625" s="7"/>
      <c r="L625" s="7"/>
      <c r="N625"/>
      <c r="O625"/>
      <c r="P625"/>
      <c r="Q625"/>
    </row>
    <row r="626" spans="10:17" ht="12.75">
      <c r="J626" s="7"/>
      <c r="K626" s="7"/>
      <c r="L626" s="7"/>
      <c r="N626"/>
      <c r="O626"/>
      <c r="P626"/>
      <c r="Q626"/>
    </row>
    <row r="627" spans="10:17" ht="12.75">
      <c r="J627" s="7"/>
      <c r="K627" s="7"/>
      <c r="L627" s="7"/>
      <c r="N627"/>
      <c r="O627"/>
      <c r="P627"/>
      <c r="Q627"/>
    </row>
    <row r="628" spans="10:17" ht="12.75">
      <c r="J628" s="7"/>
      <c r="K628" s="7"/>
      <c r="L628" s="7"/>
      <c r="N628"/>
      <c r="O628"/>
      <c r="P628"/>
      <c r="Q628"/>
    </row>
    <row r="629" spans="10:17" ht="12.75">
      <c r="J629" s="7"/>
      <c r="K629" s="7"/>
      <c r="L629" s="7"/>
      <c r="N629"/>
      <c r="O629"/>
      <c r="P629"/>
      <c r="Q629"/>
    </row>
    <row r="630" spans="10:17" ht="12.75">
      <c r="J630" s="7"/>
      <c r="K630" s="7"/>
      <c r="L630" s="7"/>
      <c r="N630"/>
      <c r="O630"/>
      <c r="P630"/>
      <c r="Q630"/>
    </row>
    <row r="631" spans="10:17" ht="12.75">
      <c r="J631" s="7"/>
      <c r="K631" s="7"/>
      <c r="L631" s="7"/>
      <c r="N631"/>
      <c r="O631"/>
      <c r="P631"/>
      <c r="Q631"/>
    </row>
    <row r="632" spans="10:17" ht="12.75">
      <c r="J632" s="7"/>
      <c r="K632" s="7"/>
      <c r="L632" s="7"/>
      <c r="N632"/>
      <c r="O632"/>
      <c r="P632"/>
      <c r="Q632"/>
    </row>
    <row r="633" spans="10:17" ht="12.75">
      <c r="J633" s="7"/>
      <c r="K633" s="7"/>
      <c r="L633" s="7"/>
      <c r="N633"/>
      <c r="O633"/>
      <c r="P633"/>
      <c r="Q633"/>
    </row>
    <row r="634" spans="12:17" ht="12.75">
      <c r="L634" s="7"/>
      <c r="N634"/>
      <c r="O634"/>
      <c r="P634"/>
      <c r="Q634"/>
    </row>
  </sheetData>
  <sheetProtection/>
  <mergeCells count="38">
    <mergeCell ref="A12:A13"/>
    <mergeCell ref="I12:I13"/>
    <mergeCell ref="H12:H13"/>
    <mergeCell ref="G12:G13"/>
    <mergeCell ref="F12:F13"/>
    <mergeCell ref="E12:E13"/>
    <mergeCell ref="D12:D13"/>
    <mergeCell ref="A165:B165"/>
    <mergeCell ref="A166:B166"/>
    <mergeCell ref="A167:B167"/>
    <mergeCell ref="A168:B168"/>
    <mergeCell ref="B6:H6"/>
    <mergeCell ref="B7:H7"/>
    <mergeCell ref="B9:H9"/>
    <mergeCell ref="B8:H8"/>
    <mergeCell ref="C12:C13"/>
    <mergeCell ref="B12:B13"/>
    <mergeCell ref="A169:B169"/>
    <mergeCell ref="A170:B170"/>
    <mergeCell ref="A171:B171"/>
    <mergeCell ref="A176:B176"/>
    <mergeCell ref="A177:B177"/>
    <mergeCell ref="A178:B178"/>
    <mergeCell ref="A179:B179"/>
    <mergeCell ref="A180:B180"/>
    <mergeCell ref="A181:B181"/>
    <mergeCell ref="A190:B190"/>
    <mergeCell ref="A191:B191"/>
    <mergeCell ref="A192:B192"/>
    <mergeCell ref="A199:B199"/>
    <mergeCell ref="A200:B200"/>
    <mergeCell ref="A201:B201"/>
    <mergeCell ref="A193:B193"/>
    <mergeCell ref="A194:B194"/>
    <mergeCell ref="A195:B195"/>
    <mergeCell ref="A196:B196"/>
    <mergeCell ref="A197:B197"/>
    <mergeCell ref="A198:B198"/>
  </mergeCells>
  <printOptions/>
  <pageMargins left="0.7874015748031497" right="0.1968503937007874" top="0.984251968503937" bottom="0.984251968503937" header="0.5118110236220472" footer="0.5118110236220472"/>
  <pageSetup fitToHeight="2" fitToWidth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490"/>
  <sheetViews>
    <sheetView zoomScale="80" zoomScaleNormal="80" zoomScalePageLayoutView="0" workbookViewId="0" topLeftCell="A1">
      <selection activeCell="J22" sqref="J22"/>
    </sheetView>
  </sheetViews>
  <sheetFormatPr defaultColWidth="9.140625" defaultRowHeight="12.75"/>
  <cols>
    <col min="1" max="1" width="8.7109375" style="0" customWidth="1"/>
    <col min="2" max="2" width="34.28125" style="0" customWidth="1"/>
    <col min="3" max="3" width="7.00390625" style="0" customWidth="1"/>
    <col min="4" max="4" width="7.421875" style="0" customWidth="1"/>
    <col min="5" max="5" width="9.28125" style="0" customWidth="1"/>
    <col min="6" max="6" width="7.57421875" style="0" customWidth="1"/>
    <col min="7" max="7" width="9.00390625" style="0" customWidth="1"/>
    <col min="8" max="8" width="10.7109375" style="0" customWidth="1"/>
    <col min="9" max="9" width="10.28125" style="0" customWidth="1"/>
    <col min="10" max="10" width="9.57421875" style="6" customWidth="1"/>
    <col min="11" max="11" width="10.28125" style="6" customWidth="1"/>
    <col min="12" max="12" width="11.28125" style="6" customWidth="1"/>
    <col min="13" max="13" width="8.140625" style="0" customWidth="1"/>
    <col min="17" max="17" width="13.8515625" style="0" customWidth="1"/>
    <col min="18" max="18" width="14.8515625" style="0" customWidth="1"/>
  </cols>
  <sheetData>
    <row r="3" spans="2:9" ht="20.25">
      <c r="B3" s="99" t="s">
        <v>64</v>
      </c>
      <c r="C3" s="99"/>
      <c r="D3" s="99"/>
      <c r="E3" s="99"/>
      <c r="F3" s="99"/>
      <c r="H3" s="6"/>
      <c r="I3" s="6"/>
    </row>
    <row r="10" spans="1:19" ht="22.5" customHeight="1">
      <c r="A10" s="519" t="s">
        <v>27</v>
      </c>
      <c r="B10" s="520"/>
      <c r="C10" s="90"/>
      <c r="D10" s="91"/>
      <c r="E10" s="91"/>
      <c r="F10" s="91"/>
      <c r="G10" s="92"/>
      <c r="H10" s="71">
        <v>37310</v>
      </c>
      <c r="I10" s="71">
        <v>10161</v>
      </c>
      <c r="J10" s="71">
        <v>12394.3</v>
      </c>
      <c r="K10" s="71">
        <v>7797</v>
      </c>
      <c r="L10" s="71">
        <v>6957.7</v>
      </c>
      <c r="N10" s="97"/>
      <c r="O10" s="68"/>
      <c r="P10" s="68"/>
      <c r="Q10" s="68"/>
      <c r="R10" s="68"/>
      <c r="S10" s="4"/>
    </row>
    <row r="11" spans="1:19" ht="22.5" customHeight="1">
      <c r="A11" s="519" t="s">
        <v>12</v>
      </c>
      <c r="B11" s="520"/>
      <c r="C11" s="75"/>
      <c r="D11" s="75"/>
      <c r="E11" s="75"/>
      <c r="F11" s="75"/>
      <c r="G11" s="72"/>
      <c r="H11" s="71">
        <f>I11+J11+K11+L11</f>
        <v>34210</v>
      </c>
      <c r="I11" s="85">
        <v>6532</v>
      </c>
      <c r="J11" s="85">
        <v>8241</v>
      </c>
      <c r="K11" s="85">
        <v>9590</v>
      </c>
      <c r="L11" s="85">
        <v>9847</v>
      </c>
      <c r="N11" s="68"/>
      <c r="O11" s="95"/>
      <c r="P11" s="95"/>
      <c r="Q11" s="95"/>
      <c r="R11" s="95"/>
      <c r="S11" s="4"/>
    </row>
    <row r="12" spans="1:19" ht="22.5" customHeight="1">
      <c r="A12" s="521" t="s">
        <v>9</v>
      </c>
      <c r="B12" s="522"/>
      <c r="C12" s="76"/>
      <c r="D12" s="76"/>
      <c r="E12" s="76"/>
      <c r="F12" s="76"/>
      <c r="G12" s="72"/>
      <c r="H12" s="77">
        <f>H11-H10</f>
        <v>-3100</v>
      </c>
      <c r="I12" s="77">
        <f>I11-I10</f>
        <v>-3629</v>
      </c>
      <c r="J12" s="77">
        <f>J11-J10</f>
        <v>-4153.299999999999</v>
      </c>
      <c r="K12" s="77">
        <f>K11-K10</f>
        <v>1793</v>
      </c>
      <c r="L12" s="77">
        <f>L11-L10</f>
        <v>2889.3</v>
      </c>
      <c r="N12" s="96"/>
      <c r="O12" s="96"/>
      <c r="P12" s="96"/>
      <c r="Q12" s="96"/>
      <c r="R12" s="96"/>
      <c r="S12" s="4"/>
    </row>
    <row r="13" spans="1:19" ht="33" customHeight="1">
      <c r="A13" s="521" t="s">
        <v>13</v>
      </c>
      <c r="B13" s="522"/>
      <c r="C13" s="76"/>
      <c r="D13" s="76"/>
      <c r="E13" s="76"/>
      <c r="F13" s="76"/>
      <c r="G13" s="72"/>
      <c r="H13" s="77">
        <f>I13+J13+K13+L13</f>
        <v>3099.999999999999</v>
      </c>
      <c r="I13" s="74">
        <f>-I12</f>
        <v>3629</v>
      </c>
      <c r="J13" s="74">
        <f>-J12</f>
        <v>4153.299999999999</v>
      </c>
      <c r="K13" s="74">
        <f>-K12</f>
        <v>-1793</v>
      </c>
      <c r="L13" s="74">
        <f>-L12</f>
        <v>-2889.3</v>
      </c>
      <c r="N13" s="96"/>
      <c r="O13" s="88"/>
      <c r="P13" s="88"/>
      <c r="Q13" s="88"/>
      <c r="R13" s="88"/>
      <c r="S13" s="4"/>
    </row>
    <row r="14" spans="1:19" ht="33" customHeight="1">
      <c r="A14" s="521" t="s">
        <v>8</v>
      </c>
      <c r="B14" s="522"/>
      <c r="C14" s="76"/>
      <c r="D14" s="76"/>
      <c r="E14" s="76"/>
      <c r="F14" s="76"/>
      <c r="G14" s="72"/>
      <c r="H14" s="74">
        <v>10544</v>
      </c>
      <c r="I14" s="74">
        <v>10544</v>
      </c>
      <c r="J14" s="74">
        <f>I15</f>
        <v>6915</v>
      </c>
      <c r="K14" s="74">
        <f>J15</f>
        <v>2761.7000000000007</v>
      </c>
      <c r="L14" s="74">
        <f>K15</f>
        <v>4554.700000000001</v>
      </c>
      <c r="N14" s="88"/>
      <c r="O14" s="88"/>
      <c r="P14" s="88"/>
      <c r="Q14" s="88"/>
      <c r="R14" s="88"/>
      <c r="S14" s="4"/>
    </row>
    <row r="15" spans="1:19" ht="33.75" customHeight="1">
      <c r="A15" s="521" t="s">
        <v>14</v>
      </c>
      <c r="B15" s="522"/>
      <c r="C15" s="76"/>
      <c r="D15" s="76"/>
      <c r="E15" s="76"/>
      <c r="F15" s="76"/>
      <c r="G15" s="72"/>
      <c r="H15" s="74">
        <f>H14-H13</f>
        <v>7444.000000000001</v>
      </c>
      <c r="I15" s="74">
        <f>I14-I13</f>
        <v>6915</v>
      </c>
      <c r="J15" s="74">
        <f>J14-J13</f>
        <v>2761.7000000000007</v>
      </c>
      <c r="K15" s="74">
        <f>K14-K13</f>
        <v>4554.700000000001</v>
      </c>
      <c r="L15" s="74">
        <f>L14-L13</f>
        <v>7444.000000000001</v>
      </c>
      <c r="N15" s="88"/>
      <c r="O15" s="88"/>
      <c r="P15" s="88"/>
      <c r="Q15" s="88"/>
      <c r="R15" s="88"/>
      <c r="S15" s="4"/>
    </row>
    <row r="16" spans="1:19" ht="22.5" customHeight="1">
      <c r="A16" s="82"/>
      <c r="B16" s="82"/>
      <c r="C16" s="82"/>
      <c r="D16" s="83"/>
      <c r="E16" s="83"/>
      <c r="F16" s="83"/>
      <c r="G16" s="84"/>
      <c r="H16" s="68"/>
      <c r="I16" s="68"/>
      <c r="J16" s="68"/>
      <c r="K16" s="68"/>
      <c r="L16" s="68"/>
      <c r="N16" s="23"/>
      <c r="O16" s="4"/>
      <c r="P16" s="4"/>
      <c r="Q16" s="4"/>
      <c r="R16" s="4"/>
      <c r="S16" s="4"/>
    </row>
    <row r="17" spans="11:19" ht="15" customHeight="1">
      <c r="K17" s="26"/>
      <c r="L17" s="26"/>
      <c r="N17" s="23"/>
      <c r="O17" s="4"/>
      <c r="P17" s="4"/>
      <c r="Q17" s="4"/>
      <c r="R17" s="4"/>
      <c r="S17" s="4"/>
    </row>
    <row r="18" spans="1:19" ht="21.75" customHeight="1">
      <c r="A18" s="93" t="s">
        <v>63</v>
      </c>
      <c r="B18" s="60"/>
      <c r="C18" s="60"/>
      <c r="D18" s="60"/>
      <c r="E18" s="60"/>
      <c r="F18" s="60"/>
      <c r="G18" s="60"/>
      <c r="H18" s="98"/>
      <c r="I18" s="93" t="s">
        <v>10</v>
      </c>
      <c r="J18" s="98"/>
      <c r="K18" s="11"/>
      <c r="L18" s="11"/>
      <c r="N18" s="4"/>
      <c r="O18" s="4"/>
      <c r="P18" s="4"/>
      <c r="Q18" s="4"/>
      <c r="R18" s="4"/>
      <c r="S18" s="4"/>
    </row>
    <row r="19" spans="1:19" ht="47.25" customHeight="1">
      <c r="A19" s="65"/>
      <c r="B19" s="69"/>
      <c r="C19" s="69"/>
      <c r="D19" s="65"/>
      <c r="E19" s="65"/>
      <c r="F19" s="67"/>
      <c r="G19" s="67"/>
      <c r="H19" s="40"/>
      <c r="I19" s="40"/>
      <c r="J19" s="40"/>
      <c r="K19" s="36"/>
      <c r="L19" s="36"/>
      <c r="N19" s="27"/>
      <c r="O19" s="4"/>
      <c r="P19" s="4"/>
      <c r="Q19" s="4"/>
      <c r="R19" s="4"/>
      <c r="S19" s="4"/>
    </row>
    <row r="20" spans="11:19" ht="30.75" customHeight="1">
      <c r="K20" s="7"/>
      <c r="L20" s="40"/>
      <c r="N20" s="23"/>
      <c r="O20" s="4"/>
      <c r="P20" s="4"/>
      <c r="Q20" s="4"/>
      <c r="R20" s="4"/>
      <c r="S20" s="4"/>
    </row>
    <row r="21" spans="1:19" ht="40.5" customHeight="1">
      <c r="A21" s="23"/>
      <c r="B21" s="28"/>
      <c r="C21" s="28"/>
      <c r="D21" s="23"/>
      <c r="E21" s="23"/>
      <c r="F21" s="23"/>
      <c r="G21" s="23"/>
      <c r="H21" s="36"/>
      <c r="I21" s="36"/>
      <c r="J21" s="36"/>
      <c r="K21" s="11"/>
      <c r="L21" s="11"/>
      <c r="N21" s="4"/>
      <c r="O21" s="4"/>
      <c r="P21" s="4"/>
      <c r="Q21" s="4"/>
      <c r="R21" s="4"/>
      <c r="S21" s="4"/>
    </row>
    <row r="22" spans="1:19" ht="24" customHeight="1">
      <c r="A22" s="503"/>
      <c r="B22" s="503"/>
      <c r="C22" s="78"/>
      <c r="D22" s="5"/>
      <c r="E22" s="5"/>
      <c r="F22" s="5"/>
      <c r="G22" s="37"/>
      <c r="H22" s="33"/>
      <c r="I22" s="10"/>
      <c r="J22" s="10"/>
      <c r="K22" s="36"/>
      <c r="L22" s="36"/>
      <c r="N22" s="27"/>
      <c r="O22" s="4"/>
      <c r="P22" s="4"/>
      <c r="Q22" s="4"/>
      <c r="R22" s="4"/>
      <c r="S22" s="4"/>
    </row>
    <row r="23" spans="1:19" ht="21.75" customHeight="1">
      <c r="A23" s="503"/>
      <c r="B23" s="503"/>
      <c r="C23" s="78"/>
      <c r="D23" s="35"/>
      <c r="E23" s="35"/>
      <c r="F23" s="35"/>
      <c r="G23" s="35"/>
      <c r="H23" s="33"/>
      <c r="I23" s="10"/>
      <c r="J23" s="10"/>
      <c r="K23" s="10"/>
      <c r="L23" s="10"/>
      <c r="N23" s="23"/>
      <c r="O23" s="4"/>
      <c r="P23" s="4"/>
      <c r="Q23" s="4"/>
      <c r="R23" s="4"/>
      <c r="S23" s="4"/>
    </row>
    <row r="24" spans="1:19" s="1" customFormat="1" ht="22.5" customHeight="1">
      <c r="A24" s="503"/>
      <c r="B24" s="503"/>
      <c r="C24" s="78"/>
      <c r="D24" s="29"/>
      <c r="E24" s="29"/>
      <c r="F24" s="29"/>
      <c r="G24" s="29"/>
      <c r="H24" s="33"/>
      <c r="I24" s="10"/>
      <c r="J24" s="10"/>
      <c r="K24" s="10"/>
      <c r="L24" s="10"/>
      <c r="N24" s="21"/>
      <c r="O24" s="21"/>
      <c r="P24" s="21"/>
      <c r="Q24" s="21"/>
      <c r="R24" s="21"/>
      <c r="S24" s="21"/>
    </row>
    <row r="25" spans="1:19" s="1" customFormat="1" ht="30" customHeight="1">
      <c r="A25" s="503"/>
      <c r="B25" s="503"/>
      <c r="C25" s="78"/>
      <c r="D25" s="29"/>
      <c r="E25" s="29"/>
      <c r="F25" s="29"/>
      <c r="G25" s="29"/>
      <c r="H25" s="33"/>
      <c r="I25" s="10"/>
      <c r="J25" s="10"/>
      <c r="K25" s="10"/>
      <c r="L25" s="10"/>
      <c r="N25" s="21"/>
      <c r="O25" s="21"/>
      <c r="P25" s="21"/>
      <c r="Q25" s="21"/>
      <c r="R25" s="21"/>
      <c r="S25" s="21"/>
    </row>
    <row r="26" spans="1:19" s="1" customFormat="1" ht="27.75" customHeight="1">
      <c r="A26" s="503"/>
      <c r="B26" s="503"/>
      <c r="C26" s="78"/>
      <c r="D26" s="29"/>
      <c r="E26" s="29"/>
      <c r="F26" s="29"/>
      <c r="G26" s="29"/>
      <c r="H26" s="10"/>
      <c r="I26" s="10"/>
      <c r="J26" s="10"/>
      <c r="K26" s="10"/>
      <c r="L26" s="10"/>
      <c r="N26" s="21"/>
      <c r="O26" s="21"/>
      <c r="P26" s="21"/>
      <c r="Q26" s="21"/>
      <c r="R26" s="21"/>
      <c r="S26" s="21"/>
    </row>
    <row r="27" spans="1:19" s="1" customFormat="1" ht="30" customHeight="1">
      <c r="A27" s="503"/>
      <c r="B27" s="503"/>
      <c r="C27" s="78"/>
      <c r="D27" s="29"/>
      <c r="E27" s="29"/>
      <c r="F27" s="29"/>
      <c r="G27" s="29"/>
      <c r="H27" s="10"/>
      <c r="I27" s="10"/>
      <c r="J27" s="10"/>
      <c r="K27" s="10"/>
      <c r="L27" s="10"/>
      <c r="N27" s="21"/>
      <c r="O27" s="21"/>
      <c r="P27" s="21"/>
      <c r="Q27" s="21"/>
      <c r="R27" s="21"/>
      <c r="S27" s="21"/>
    </row>
    <row r="28" spans="1:19" s="1" customFormat="1" ht="30.75" customHeight="1">
      <c r="A28" s="503"/>
      <c r="B28" s="503"/>
      <c r="C28" s="78"/>
      <c r="D28" s="29"/>
      <c r="E28" s="29"/>
      <c r="F28" s="29"/>
      <c r="G28" s="29"/>
      <c r="H28" s="10"/>
      <c r="I28" s="10"/>
      <c r="J28" s="10"/>
      <c r="K28" s="10"/>
      <c r="L28" s="10"/>
      <c r="M28" s="21"/>
      <c r="N28" s="21"/>
      <c r="O28" s="21"/>
      <c r="P28" s="21"/>
      <c r="Q28" s="21"/>
      <c r="R28" s="21"/>
      <c r="S28" s="21"/>
    </row>
    <row r="29" spans="1:19" s="1" customFormat="1" ht="30" customHeight="1">
      <c r="A29" s="25"/>
      <c r="B29" s="9"/>
      <c r="C29" s="9"/>
      <c r="D29" s="35"/>
      <c r="E29" s="9"/>
      <c r="F29" s="9"/>
      <c r="G29" s="9"/>
      <c r="H29" s="21"/>
      <c r="I29" s="9"/>
      <c r="J29" s="9"/>
      <c r="K29" s="10"/>
      <c r="L29" s="10"/>
      <c r="M29" s="21"/>
      <c r="N29" s="21"/>
      <c r="O29" s="21"/>
      <c r="P29" s="21"/>
      <c r="Q29" s="21"/>
      <c r="R29" s="21"/>
      <c r="S29" s="21"/>
    </row>
    <row r="30" spans="1:19" s="1" customFormat="1" ht="31.5" customHeight="1">
      <c r="A30" s="30"/>
      <c r="J30" s="21"/>
      <c r="K30" s="11"/>
      <c r="L30" s="21"/>
      <c r="N30" s="21"/>
      <c r="O30" s="21"/>
      <c r="P30" s="21"/>
      <c r="Q30" s="21"/>
      <c r="R30" s="21"/>
      <c r="S30" s="21"/>
    </row>
    <row r="31" spans="1:19" s="1" customFormat="1" ht="25.5" customHeight="1">
      <c r="A31" s="30"/>
      <c r="B31" s="9"/>
      <c r="C31" s="9"/>
      <c r="D31" s="35"/>
      <c r="E31" s="9"/>
      <c r="F31" s="9"/>
      <c r="G31" s="9"/>
      <c r="H31" s="21"/>
      <c r="I31" s="9"/>
      <c r="J31" s="9"/>
      <c r="K31" s="21"/>
      <c r="L31" s="11"/>
      <c r="N31" s="21"/>
      <c r="O31" s="21"/>
      <c r="P31" s="21"/>
      <c r="Q31" s="21"/>
      <c r="R31" s="21"/>
      <c r="S31" s="21"/>
    </row>
    <row r="32" spans="1:19" s="1" customFormat="1" ht="25.5" customHeight="1">
      <c r="A32" s="23"/>
      <c r="B32" s="28"/>
      <c r="C32" s="28"/>
      <c r="D32" s="23"/>
      <c r="E32" s="23"/>
      <c r="F32" s="23"/>
      <c r="G32" s="23"/>
      <c r="H32" s="36"/>
      <c r="I32" s="36"/>
      <c r="J32" s="36"/>
      <c r="K32" s="11"/>
      <c r="L32" s="11"/>
      <c r="N32" s="21"/>
      <c r="O32" s="21"/>
      <c r="P32" s="21"/>
      <c r="Q32" s="21"/>
      <c r="R32" s="21"/>
      <c r="S32" s="21"/>
    </row>
    <row r="33" spans="1:12" s="5" customFormat="1" ht="21.75" customHeight="1">
      <c r="A33" s="504"/>
      <c r="B33" s="504"/>
      <c r="C33" s="58"/>
      <c r="G33" s="37"/>
      <c r="H33" s="38"/>
      <c r="I33" s="38"/>
      <c r="J33" s="38"/>
      <c r="K33" s="36"/>
      <c r="L33" s="36"/>
    </row>
    <row r="34" spans="1:19" ht="18">
      <c r="A34" s="504"/>
      <c r="B34" s="504"/>
      <c r="C34" s="58"/>
      <c r="D34" s="35"/>
      <c r="E34" s="35"/>
      <c r="F34" s="35"/>
      <c r="G34" s="35"/>
      <c r="H34" s="61"/>
      <c r="I34" s="38"/>
      <c r="J34" s="38"/>
      <c r="K34" s="38"/>
      <c r="L34" s="38"/>
      <c r="N34" s="4"/>
      <c r="O34" s="4"/>
      <c r="P34" s="4"/>
      <c r="Q34" s="4"/>
      <c r="R34" s="4"/>
      <c r="S34" s="4"/>
    </row>
    <row r="35" spans="1:19" ht="15.75">
      <c r="A35" s="506"/>
      <c r="B35" s="506"/>
      <c r="C35" s="80"/>
      <c r="D35" s="29"/>
      <c r="E35" s="29"/>
      <c r="F35" s="29"/>
      <c r="G35" s="29"/>
      <c r="H35" s="61"/>
      <c r="I35" s="38"/>
      <c r="J35" s="38"/>
      <c r="K35" s="38"/>
      <c r="L35" s="38"/>
      <c r="N35" s="4"/>
      <c r="O35" s="4"/>
      <c r="P35" s="4"/>
      <c r="Q35" s="4"/>
      <c r="R35" s="4"/>
      <c r="S35" s="4"/>
    </row>
    <row r="36" spans="1:19" ht="15.75">
      <c r="A36" s="506"/>
      <c r="B36" s="506"/>
      <c r="C36" s="80"/>
      <c r="D36" s="29"/>
      <c r="E36" s="29"/>
      <c r="F36" s="29"/>
      <c r="G36" s="29"/>
      <c r="H36" s="61"/>
      <c r="I36" s="38"/>
      <c r="J36" s="38"/>
      <c r="K36" s="38"/>
      <c r="L36" s="38"/>
      <c r="N36" s="4"/>
      <c r="O36" s="4"/>
      <c r="P36" s="4"/>
      <c r="Q36" s="4"/>
      <c r="R36" s="4"/>
      <c r="S36" s="4"/>
    </row>
    <row r="37" spans="1:19" ht="32.25" customHeight="1">
      <c r="A37" s="506"/>
      <c r="B37" s="506"/>
      <c r="C37" s="80"/>
      <c r="D37" s="29"/>
      <c r="E37" s="29"/>
      <c r="F37" s="29"/>
      <c r="G37" s="29"/>
      <c r="H37" s="62"/>
      <c r="I37" s="38"/>
      <c r="J37" s="38"/>
      <c r="K37" s="38"/>
      <c r="L37" s="38"/>
      <c r="N37" s="4"/>
      <c r="O37" s="4"/>
      <c r="P37" s="4"/>
      <c r="Q37" s="4"/>
      <c r="R37" s="4"/>
      <c r="S37" s="4"/>
    </row>
    <row r="38" spans="1:19" ht="30" customHeight="1">
      <c r="A38" s="506"/>
      <c r="B38" s="506"/>
      <c r="C38" s="80"/>
      <c r="D38" s="29"/>
      <c r="E38" s="29"/>
      <c r="F38" s="29"/>
      <c r="G38" s="29"/>
      <c r="H38" s="62"/>
      <c r="I38" s="38"/>
      <c r="J38" s="38"/>
      <c r="K38" s="38"/>
      <c r="L38" s="38"/>
      <c r="N38" s="4"/>
      <c r="O38" s="4"/>
      <c r="P38" s="4"/>
      <c r="Q38" s="4"/>
      <c r="R38" s="4"/>
      <c r="S38" s="4"/>
    </row>
    <row r="39" spans="1:19" ht="15.75">
      <c r="A39" s="2"/>
      <c r="B39" s="2"/>
      <c r="C39" s="2"/>
      <c r="D39" s="2"/>
      <c r="E39" s="2"/>
      <c r="F39" s="2"/>
      <c r="G39" s="2"/>
      <c r="H39" s="62"/>
      <c r="I39" s="64"/>
      <c r="J39" s="34"/>
      <c r="K39" s="38"/>
      <c r="L39" s="38"/>
      <c r="N39" s="4"/>
      <c r="O39" s="4"/>
      <c r="P39" s="4"/>
      <c r="Q39" s="4"/>
      <c r="R39" s="4"/>
      <c r="S39" s="4"/>
    </row>
    <row r="40" spans="1:19" ht="15.75">
      <c r="A40" s="2"/>
      <c r="B40" s="3"/>
      <c r="C40" s="3"/>
      <c r="D40" s="2"/>
      <c r="E40" s="2"/>
      <c r="F40" s="2"/>
      <c r="G40" s="2"/>
      <c r="H40" s="62"/>
      <c r="I40" s="64"/>
      <c r="J40" s="9"/>
      <c r="K40" s="34"/>
      <c r="L40" s="34"/>
      <c r="N40" s="4"/>
      <c r="O40" s="4"/>
      <c r="P40" s="4"/>
      <c r="Q40" s="4"/>
      <c r="R40" s="4"/>
      <c r="S40" s="4"/>
    </row>
    <row r="41" spans="1:19" ht="15.75">
      <c r="A41" s="2"/>
      <c r="H41" s="62"/>
      <c r="I41" s="64"/>
      <c r="J41" s="7"/>
      <c r="K41" s="34"/>
      <c r="L41" s="34"/>
      <c r="N41" s="4"/>
      <c r="O41" s="4"/>
      <c r="P41" s="4"/>
      <c r="Q41" s="4"/>
      <c r="R41" s="4"/>
      <c r="S41" s="4"/>
    </row>
    <row r="42" spans="1:19" ht="16.5" thickBot="1">
      <c r="A42" s="31"/>
      <c r="B42" s="2"/>
      <c r="C42" s="2"/>
      <c r="D42" s="2"/>
      <c r="E42" s="2"/>
      <c r="F42" s="2"/>
      <c r="G42" s="2"/>
      <c r="H42" s="62"/>
      <c r="I42" s="64"/>
      <c r="J42" s="32"/>
      <c r="K42" s="7"/>
      <c r="L42" s="34"/>
      <c r="N42" s="4"/>
      <c r="O42" s="4"/>
      <c r="P42" s="4"/>
      <c r="Q42" s="4"/>
      <c r="R42" s="4"/>
      <c r="S42" s="4"/>
    </row>
    <row r="43" spans="2:19" ht="15.75">
      <c r="B43" s="2"/>
      <c r="C43" s="2"/>
      <c r="D43" s="2"/>
      <c r="E43" s="2"/>
      <c r="F43" s="42"/>
      <c r="G43" s="50"/>
      <c r="H43" s="62"/>
      <c r="I43" s="64"/>
      <c r="J43" s="32"/>
      <c r="K43" s="32"/>
      <c r="L43" s="32"/>
      <c r="N43" s="4"/>
      <c r="O43" s="4"/>
      <c r="P43" s="4"/>
      <c r="Q43" s="4"/>
      <c r="R43" s="4"/>
      <c r="S43" s="4"/>
    </row>
    <row r="44" spans="1:19" ht="15.75">
      <c r="A44" s="2"/>
      <c r="B44" s="2"/>
      <c r="C44" s="2"/>
      <c r="D44" s="2"/>
      <c r="E44" s="2"/>
      <c r="F44" s="41"/>
      <c r="G44" s="51"/>
      <c r="H44" s="62"/>
      <c r="I44" s="64"/>
      <c r="J44" s="7"/>
      <c r="K44" s="32"/>
      <c r="L44" s="32"/>
      <c r="N44" s="4"/>
      <c r="O44" s="4"/>
      <c r="P44" s="4"/>
      <c r="Q44" s="4"/>
      <c r="R44" s="4"/>
      <c r="S44" s="4"/>
    </row>
    <row r="45" spans="1:19" ht="15.75">
      <c r="A45" s="29"/>
      <c r="B45" s="29"/>
      <c r="C45" s="29"/>
      <c r="D45" s="29"/>
      <c r="E45" s="29"/>
      <c r="F45" s="24"/>
      <c r="G45" s="55"/>
      <c r="H45" s="62"/>
      <c r="I45" s="64"/>
      <c r="J45" s="7"/>
      <c r="K45" s="7"/>
      <c r="L45" s="7"/>
      <c r="N45" s="4"/>
      <c r="O45" s="4"/>
      <c r="P45" s="4"/>
      <c r="Q45" s="4"/>
      <c r="R45" s="4"/>
      <c r="S45" s="4"/>
    </row>
    <row r="46" spans="1:19" ht="12.75">
      <c r="A46" s="29"/>
      <c r="B46" s="29"/>
      <c r="C46" s="29"/>
      <c r="D46" s="29"/>
      <c r="E46" s="29"/>
      <c r="F46" s="24"/>
      <c r="G46" s="55"/>
      <c r="H46" s="63"/>
      <c r="I46" s="2"/>
      <c r="J46" s="7"/>
      <c r="K46" s="7"/>
      <c r="L46" s="7"/>
      <c r="N46" s="4"/>
      <c r="O46" s="4"/>
      <c r="P46" s="4"/>
      <c r="Q46" s="4"/>
      <c r="R46" s="4"/>
      <c r="S46" s="4"/>
    </row>
    <row r="47" spans="1:19" ht="21" customHeight="1">
      <c r="A47" s="504"/>
      <c r="B47" s="504"/>
      <c r="C47" s="58"/>
      <c r="D47" s="5"/>
      <c r="E47" s="5"/>
      <c r="F47" s="41"/>
      <c r="G47" s="51"/>
      <c r="H47" s="62"/>
      <c r="I47" s="38"/>
      <c r="J47" s="38"/>
      <c r="K47" s="7"/>
      <c r="L47" s="7"/>
      <c r="N47" s="4"/>
      <c r="O47" s="4"/>
      <c r="P47" s="4"/>
      <c r="Q47" s="4"/>
      <c r="R47" s="4"/>
      <c r="S47" s="4"/>
    </row>
    <row r="48" spans="1:19" ht="21.75" customHeight="1">
      <c r="A48" s="504"/>
      <c r="B48" s="504"/>
      <c r="C48" s="58"/>
      <c r="D48" s="35"/>
      <c r="E48" s="35"/>
      <c r="F48" s="24"/>
      <c r="G48" s="55"/>
      <c r="H48" s="61"/>
      <c r="I48" s="38"/>
      <c r="J48" s="38"/>
      <c r="K48" s="38"/>
      <c r="L48" s="38"/>
      <c r="N48" s="4"/>
      <c r="O48" s="4"/>
      <c r="P48" s="4"/>
      <c r="Q48" s="4"/>
      <c r="R48" s="4"/>
      <c r="S48" s="4"/>
    </row>
    <row r="49" spans="1:19" ht="24" customHeight="1">
      <c r="A49" s="506"/>
      <c r="B49" s="506"/>
      <c r="C49" s="80"/>
      <c r="D49" s="29"/>
      <c r="E49" s="29"/>
      <c r="F49" s="24"/>
      <c r="G49" s="55"/>
      <c r="H49" s="39"/>
      <c r="I49" s="38"/>
      <c r="J49" s="38"/>
      <c r="K49" s="38"/>
      <c r="L49" s="38"/>
      <c r="N49" s="4"/>
      <c r="O49" s="4"/>
      <c r="P49" s="4"/>
      <c r="Q49" s="4"/>
      <c r="R49" s="4"/>
      <c r="S49" s="4"/>
    </row>
    <row r="50" spans="1:19" ht="27" customHeight="1">
      <c r="A50" s="506"/>
      <c r="B50" s="506"/>
      <c r="C50" s="80"/>
      <c r="D50" s="29"/>
      <c r="E50" s="29"/>
      <c r="F50" s="24"/>
      <c r="G50" s="56"/>
      <c r="H50" s="39"/>
      <c r="I50" s="38"/>
      <c r="J50" s="38"/>
      <c r="K50" s="38"/>
      <c r="L50" s="38"/>
      <c r="N50" s="4"/>
      <c r="O50" s="4"/>
      <c r="P50" s="4"/>
      <c r="Q50" s="4"/>
      <c r="R50" s="4"/>
      <c r="S50" s="4"/>
    </row>
    <row r="51" spans="1:19" ht="33.75" customHeight="1">
      <c r="A51" s="506"/>
      <c r="B51" s="506"/>
      <c r="C51" s="80"/>
      <c r="D51" s="29"/>
      <c r="E51" s="29"/>
      <c r="F51" s="24"/>
      <c r="G51" s="57"/>
      <c r="H51" s="38"/>
      <c r="I51" s="38"/>
      <c r="J51" s="38"/>
      <c r="K51" s="38"/>
      <c r="L51" s="38"/>
      <c r="N51" s="4"/>
      <c r="O51" s="4"/>
      <c r="P51" s="4"/>
      <c r="Q51" s="4"/>
      <c r="R51" s="4"/>
      <c r="S51" s="4"/>
    </row>
    <row r="52" spans="1:12" ht="35.25" customHeight="1">
      <c r="A52" s="506"/>
      <c r="B52" s="506"/>
      <c r="C52" s="80"/>
      <c r="D52" s="29"/>
      <c r="E52" s="29"/>
      <c r="F52" s="24"/>
      <c r="G52" s="57"/>
      <c r="H52" s="38"/>
      <c r="I52" s="38"/>
      <c r="J52" s="38"/>
      <c r="K52" s="38"/>
      <c r="L52" s="38"/>
    </row>
    <row r="53" spans="1:12" ht="18">
      <c r="A53" s="504"/>
      <c r="B53" s="504"/>
      <c r="C53" s="58"/>
      <c r="D53" s="5"/>
      <c r="E53" s="5"/>
      <c r="F53" s="41"/>
      <c r="G53" s="51"/>
      <c r="H53" s="39"/>
      <c r="I53" s="38"/>
      <c r="J53" s="38"/>
      <c r="K53" s="38"/>
      <c r="L53" s="38"/>
    </row>
    <row r="54" spans="1:12" ht="18">
      <c r="A54" s="505"/>
      <c r="B54" s="505"/>
      <c r="C54" s="81"/>
      <c r="D54" s="43"/>
      <c r="E54" s="43"/>
      <c r="F54" s="41"/>
      <c r="G54" s="51"/>
      <c r="H54" s="44"/>
      <c r="I54" s="19"/>
      <c r="J54" s="19"/>
      <c r="K54" s="38"/>
      <c r="L54" s="38"/>
    </row>
    <row r="55" spans="1:12" ht="15.75">
      <c r="A55" s="509"/>
      <c r="B55" s="509"/>
      <c r="C55" s="79"/>
      <c r="D55" s="45"/>
      <c r="E55" s="45"/>
      <c r="F55" s="24"/>
      <c r="G55" s="52"/>
      <c r="H55" s="44"/>
      <c r="I55" s="19"/>
      <c r="J55" s="19"/>
      <c r="K55" s="19"/>
      <c r="L55" s="19"/>
    </row>
    <row r="56" spans="1:12" ht="15.75">
      <c r="A56" s="509"/>
      <c r="B56" s="509"/>
      <c r="C56" s="79"/>
      <c r="D56" s="45"/>
      <c r="E56" s="45"/>
      <c r="F56" s="24"/>
      <c r="G56" s="52"/>
      <c r="H56" s="44"/>
      <c r="I56" s="19"/>
      <c r="J56" s="19"/>
      <c r="K56" s="19"/>
      <c r="L56" s="19"/>
    </row>
    <row r="57" spans="1:12" ht="15.75">
      <c r="A57" s="509"/>
      <c r="B57" s="509"/>
      <c r="C57" s="79"/>
      <c r="D57" s="45"/>
      <c r="E57" s="45"/>
      <c r="F57" s="41"/>
      <c r="G57" s="51"/>
      <c r="H57" s="19"/>
      <c r="I57" s="19"/>
      <c r="J57" s="19"/>
      <c r="K57" s="19"/>
      <c r="L57" s="19"/>
    </row>
    <row r="58" spans="1:12" ht="15.75">
      <c r="A58" s="509"/>
      <c r="B58" s="509"/>
      <c r="C58" s="79"/>
      <c r="D58" s="45"/>
      <c r="E58" s="45"/>
      <c r="F58" s="41"/>
      <c r="G58" s="51"/>
      <c r="H58" s="19"/>
      <c r="I58" s="19"/>
      <c r="J58" s="19"/>
      <c r="K58" s="19"/>
      <c r="L58" s="19"/>
    </row>
    <row r="59" spans="1:12" ht="15.75">
      <c r="A59" s="15"/>
      <c r="B59" s="15"/>
      <c r="C59" s="15"/>
      <c r="D59" s="15"/>
      <c r="E59" s="15"/>
      <c r="F59" s="24"/>
      <c r="G59" s="53"/>
      <c r="H59" s="45"/>
      <c r="I59" s="46"/>
      <c r="J59" s="46"/>
      <c r="K59" s="19"/>
      <c r="L59" s="19"/>
    </row>
    <row r="60" spans="1:12" ht="12.75">
      <c r="A60" s="15"/>
      <c r="D60" s="14"/>
      <c r="E60" s="14"/>
      <c r="F60" s="41"/>
      <c r="G60" s="51"/>
      <c r="H60" s="12"/>
      <c r="I60" s="13"/>
      <c r="J60" s="4"/>
      <c r="K60" s="46"/>
      <c r="L60" s="46"/>
    </row>
    <row r="61" spans="1:12" ht="15.75">
      <c r="A61" s="2"/>
      <c r="B61" s="13"/>
      <c r="C61" s="13"/>
      <c r="D61" s="2"/>
      <c r="E61" s="2"/>
      <c r="F61" s="24"/>
      <c r="G61" s="55"/>
      <c r="H61" s="2"/>
      <c r="J61" s="16"/>
      <c r="K61" s="43"/>
      <c r="L61" s="46"/>
    </row>
    <row r="62" spans="1:12" ht="12.75">
      <c r="A62" s="2"/>
      <c r="B62" s="2"/>
      <c r="C62" s="2"/>
      <c r="D62" s="2"/>
      <c r="E62" s="2"/>
      <c r="F62" s="24"/>
      <c r="G62" s="55"/>
      <c r="H62" s="2"/>
      <c r="I62" s="2"/>
      <c r="J62" s="7"/>
      <c r="K62" s="4"/>
      <c r="L62" s="4"/>
    </row>
    <row r="63" spans="1:12" ht="12.75">
      <c r="A63" s="2"/>
      <c r="B63" s="2"/>
      <c r="C63" s="2"/>
      <c r="D63" s="2"/>
      <c r="E63" s="2"/>
      <c r="F63" s="41"/>
      <c r="G63" s="51"/>
      <c r="H63" s="2"/>
      <c r="I63" s="2"/>
      <c r="J63" s="7"/>
      <c r="K63" s="7"/>
      <c r="L63" s="7"/>
    </row>
    <row r="64" spans="1:12" ht="13.5" thickBot="1">
      <c r="A64" s="2"/>
      <c r="B64" s="2"/>
      <c r="C64" s="2"/>
      <c r="D64" s="2"/>
      <c r="E64" s="2"/>
      <c r="F64" s="49"/>
      <c r="G64" s="54"/>
      <c r="H64" s="2"/>
      <c r="I64" s="2"/>
      <c r="J64" s="7"/>
      <c r="K64" s="7"/>
      <c r="L64" s="7"/>
    </row>
    <row r="65" spans="1:12" ht="13.5" thickBot="1">
      <c r="A65" s="2"/>
      <c r="B65" s="2"/>
      <c r="C65" s="2"/>
      <c r="D65" s="2"/>
      <c r="E65" s="2"/>
      <c r="F65" s="47"/>
      <c r="G65" s="48"/>
      <c r="H65" s="2"/>
      <c r="I65" s="2"/>
      <c r="J65" s="7"/>
      <c r="K65" s="7"/>
      <c r="L65" s="7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7"/>
      <c r="K66" s="7"/>
      <c r="L66" s="7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7"/>
      <c r="K67" s="7"/>
      <c r="L67" s="7"/>
    </row>
    <row r="68" spans="10:12" ht="12.75">
      <c r="J68" s="7"/>
      <c r="K68" s="7"/>
      <c r="L68" s="7"/>
    </row>
    <row r="69" spans="10:12" ht="12.75">
      <c r="J69" s="7"/>
      <c r="K69" s="7"/>
      <c r="L69" s="7"/>
    </row>
    <row r="70" spans="10:12" ht="12.75">
      <c r="J70" s="7"/>
      <c r="K70" s="7"/>
      <c r="L70" s="7"/>
    </row>
    <row r="71" spans="10:12" ht="12.75">
      <c r="J71" s="7"/>
      <c r="K71" s="7"/>
      <c r="L71" s="7"/>
    </row>
    <row r="72" spans="10:12" ht="12.75">
      <c r="J72" s="7"/>
      <c r="K72" s="7"/>
      <c r="L72" s="7"/>
    </row>
    <row r="73" spans="10:12" ht="12.75">
      <c r="J73" s="7"/>
      <c r="K73" s="7"/>
      <c r="L73" s="7"/>
    </row>
    <row r="74" spans="10:12" ht="12.75">
      <c r="J74" s="7"/>
      <c r="K74" s="7"/>
      <c r="L74" s="7"/>
    </row>
    <row r="75" spans="10:12" ht="12.75">
      <c r="J75" s="7"/>
      <c r="K75" s="7"/>
      <c r="L75" s="7"/>
    </row>
    <row r="76" spans="10:12" ht="12.75">
      <c r="J76" s="7"/>
      <c r="K76" s="7"/>
      <c r="L76" s="7"/>
    </row>
    <row r="77" spans="10:12" ht="12.75">
      <c r="J77" s="7"/>
      <c r="K77" s="7"/>
      <c r="L77" s="7"/>
    </row>
    <row r="78" spans="10:12" ht="12.75">
      <c r="J78" s="7"/>
      <c r="K78" s="7"/>
      <c r="L78" s="7"/>
    </row>
    <row r="79" spans="10:12" ht="12.75">
      <c r="J79" s="7"/>
      <c r="K79" s="7"/>
      <c r="L79" s="7"/>
    </row>
    <row r="80" spans="10:12" ht="12.75">
      <c r="J80" s="7"/>
      <c r="K80" s="7"/>
      <c r="L80" s="7"/>
    </row>
    <row r="81" spans="10:12" ht="12.75">
      <c r="J81" s="7"/>
      <c r="K81" s="7"/>
      <c r="L81" s="7"/>
    </row>
    <row r="82" spans="10:12" ht="12.75">
      <c r="J82" s="7"/>
      <c r="K82" s="7"/>
      <c r="L82" s="7"/>
    </row>
    <row r="83" spans="10:12" ht="12.75">
      <c r="J83" s="7"/>
      <c r="K83" s="7"/>
      <c r="L83" s="7"/>
    </row>
    <row r="84" spans="10:12" ht="12.75">
      <c r="J84" s="7"/>
      <c r="K84" s="7"/>
      <c r="L84" s="7"/>
    </row>
    <row r="85" spans="10:12" ht="12.75">
      <c r="J85" s="7"/>
      <c r="K85" s="7"/>
      <c r="L85" s="7"/>
    </row>
    <row r="86" spans="10:12" ht="12.75">
      <c r="J86" s="7"/>
      <c r="K86" s="7"/>
      <c r="L86" s="7"/>
    </row>
    <row r="87" spans="10:12" ht="12.75">
      <c r="J87" s="7"/>
      <c r="K87" s="7"/>
      <c r="L87" s="7"/>
    </row>
    <row r="88" spans="10:12" ht="12.75">
      <c r="J88" s="7"/>
      <c r="K88" s="7"/>
      <c r="L88" s="7"/>
    </row>
    <row r="89" spans="10:12" ht="12.75">
      <c r="J89" s="7"/>
      <c r="K89" s="7"/>
      <c r="L89" s="7"/>
    </row>
    <row r="90" spans="10:12" ht="12.75">
      <c r="J90" s="7"/>
      <c r="K90" s="7"/>
      <c r="L90" s="7"/>
    </row>
    <row r="91" spans="10:12" ht="12.75">
      <c r="J91" s="7"/>
      <c r="K91" s="7"/>
      <c r="L91" s="7"/>
    </row>
    <row r="92" spans="10:12" ht="12.75">
      <c r="J92" s="7"/>
      <c r="K92" s="7"/>
      <c r="L92" s="7"/>
    </row>
    <row r="93" spans="10:12" ht="12.75">
      <c r="J93" s="7"/>
      <c r="K93" s="7"/>
      <c r="L93" s="7"/>
    </row>
    <row r="94" spans="10:12" ht="12.75">
      <c r="J94" s="7"/>
      <c r="K94" s="7"/>
      <c r="L94" s="7"/>
    </row>
    <row r="95" spans="10:12" ht="12.75">
      <c r="J95" s="7"/>
      <c r="K95" s="7"/>
      <c r="L95" s="7"/>
    </row>
    <row r="96" spans="10:12" ht="12.75">
      <c r="J96" s="7"/>
      <c r="K96" s="7"/>
      <c r="L96" s="7"/>
    </row>
    <row r="97" spans="10:12" ht="12.75">
      <c r="J97" s="7"/>
      <c r="K97" s="7"/>
      <c r="L97" s="7"/>
    </row>
    <row r="98" spans="10:12" ht="12.75">
      <c r="J98" s="7"/>
      <c r="K98" s="7"/>
      <c r="L98" s="7"/>
    </row>
    <row r="99" spans="10:12" ht="12.75">
      <c r="J99" s="7"/>
      <c r="K99" s="7"/>
      <c r="L99" s="7"/>
    </row>
    <row r="100" spans="10:12" ht="12.75">
      <c r="J100" s="7"/>
      <c r="K100" s="7"/>
      <c r="L100" s="7"/>
    </row>
    <row r="101" spans="10:12" ht="12.75">
      <c r="J101" s="7"/>
      <c r="K101" s="7"/>
      <c r="L101" s="7"/>
    </row>
    <row r="102" spans="10:12" ht="12.75">
      <c r="J102" s="7"/>
      <c r="K102" s="7"/>
      <c r="L102" s="7"/>
    </row>
    <row r="103" spans="10:12" ht="12.75">
      <c r="J103" s="7"/>
      <c r="K103" s="7"/>
      <c r="L103" s="7"/>
    </row>
    <row r="104" spans="10:12" ht="12.75">
      <c r="J104" s="7"/>
      <c r="K104" s="7"/>
      <c r="L104" s="7"/>
    </row>
    <row r="105" spans="10:12" ht="12.75">
      <c r="J105" s="7"/>
      <c r="K105" s="7"/>
      <c r="L105" s="7"/>
    </row>
    <row r="106" spans="10:12" ht="12.75">
      <c r="J106" s="7"/>
      <c r="K106" s="7"/>
      <c r="L106" s="7"/>
    </row>
    <row r="107" spans="10:12" ht="12.75">
      <c r="J107" s="7"/>
      <c r="K107" s="7"/>
      <c r="L107" s="7"/>
    </row>
    <row r="108" spans="10:12" ht="12.75">
      <c r="J108" s="7"/>
      <c r="K108" s="7"/>
      <c r="L108" s="7"/>
    </row>
    <row r="109" spans="10:12" ht="12.75">
      <c r="J109" s="7"/>
      <c r="K109" s="7"/>
      <c r="L109" s="7"/>
    </row>
    <row r="110" spans="10:12" ht="12.75">
      <c r="J110" s="7"/>
      <c r="K110" s="7"/>
      <c r="L110" s="7"/>
    </row>
    <row r="111" spans="10:12" ht="12.75">
      <c r="J111" s="7"/>
      <c r="K111" s="7"/>
      <c r="L111" s="7"/>
    </row>
    <row r="112" spans="10:12" ht="12.75">
      <c r="J112" s="7"/>
      <c r="K112" s="7"/>
      <c r="L112" s="7"/>
    </row>
    <row r="113" spans="10:12" ht="12.75">
      <c r="J113" s="7"/>
      <c r="K113" s="7"/>
      <c r="L113" s="7"/>
    </row>
    <row r="114" spans="10:12" ht="12.75">
      <c r="J114" s="7"/>
      <c r="K114" s="7"/>
      <c r="L114" s="7"/>
    </row>
    <row r="115" spans="10:12" ht="12.75">
      <c r="J115" s="7"/>
      <c r="K115" s="7"/>
      <c r="L115" s="7"/>
    </row>
    <row r="116" spans="10:12" ht="12.75">
      <c r="J116" s="7"/>
      <c r="K116" s="7"/>
      <c r="L116" s="7"/>
    </row>
    <row r="117" spans="10:12" ht="12.75">
      <c r="J117" s="7"/>
      <c r="K117" s="7"/>
      <c r="L117" s="7"/>
    </row>
    <row r="118" spans="10:12" ht="12.75">
      <c r="J118" s="7"/>
      <c r="K118" s="7"/>
      <c r="L118" s="7"/>
    </row>
    <row r="119" spans="10:12" ht="12.75">
      <c r="J119" s="7"/>
      <c r="K119" s="7"/>
      <c r="L119" s="7"/>
    </row>
    <row r="120" spans="10:12" ht="12.75">
      <c r="J120" s="7"/>
      <c r="K120" s="7"/>
      <c r="L120" s="7"/>
    </row>
    <row r="121" spans="10:12" ht="12.75">
      <c r="J121" s="7"/>
      <c r="K121" s="7"/>
      <c r="L121" s="7"/>
    </row>
    <row r="122" spans="10:12" ht="12.75">
      <c r="J122" s="7"/>
      <c r="K122" s="7"/>
      <c r="L122" s="7"/>
    </row>
    <row r="123" spans="10:12" ht="12.75">
      <c r="J123" s="7"/>
      <c r="K123" s="7"/>
      <c r="L123" s="7"/>
    </row>
    <row r="124" spans="10:12" ht="12.75">
      <c r="J124" s="7"/>
      <c r="K124" s="7"/>
      <c r="L124" s="7"/>
    </row>
    <row r="125" spans="10:12" ht="12.75">
      <c r="J125" s="7"/>
      <c r="K125" s="7"/>
      <c r="L125" s="7"/>
    </row>
    <row r="126" spans="10:12" ht="12.75">
      <c r="J126" s="7"/>
      <c r="K126" s="7"/>
      <c r="L126" s="7"/>
    </row>
    <row r="127" spans="10:12" ht="12.75">
      <c r="J127" s="7"/>
      <c r="K127" s="7"/>
      <c r="L127" s="7"/>
    </row>
    <row r="128" spans="10:12" ht="12.75">
      <c r="J128" s="7"/>
      <c r="K128" s="7"/>
      <c r="L128" s="7"/>
    </row>
    <row r="129" spans="10:12" ht="12.75">
      <c r="J129" s="7"/>
      <c r="K129" s="7"/>
      <c r="L129" s="7"/>
    </row>
    <row r="130" spans="10:12" ht="12.75">
      <c r="J130" s="7"/>
      <c r="K130" s="7"/>
      <c r="L130" s="7"/>
    </row>
    <row r="131" spans="10:12" ht="12.75">
      <c r="J131" s="7"/>
      <c r="K131" s="7"/>
      <c r="L131" s="7"/>
    </row>
    <row r="132" spans="10:12" ht="12.75">
      <c r="J132" s="7"/>
      <c r="K132" s="7"/>
      <c r="L132" s="7"/>
    </row>
    <row r="133" spans="10:12" ht="12.75">
      <c r="J133" s="7"/>
      <c r="K133" s="7"/>
      <c r="L133" s="7"/>
    </row>
    <row r="134" spans="10:12" ht="12.75">
      <c r="J134" s="7"/>
      <c r="K134" s="7"/>
      <c r="L134" s="7"/>
    </row>
    <row r="135" spans="10:12" ht="12.75">
      <c r="J135" s="7"/>
      <c r="K135" s="7"/>
      <c r="L135" s="7"/>
    </row>
    <row r="136" spans="10:12" ht="12.75">
      <c r="J136" s="7"/>
      <c r="K136" s="7"/>
      <c r="L136" s="7"/>
    </row>
    <row r="137" spans="10:12" ht="12.75">
      <c r="J137" s="7"/>
      <c r="K137" s="7"/>
      <c r="L137" s="7"/>
    </row>
    <row r="138" spans="10:12" ht="12.75">
      <c r="J138" s="7"/>
      <c r="K138" s="7"/>
      <c r="L138" s="7"/>
    </row>
    <row r="139" spans="10:12" ht="12.75">
      <c r="J139" s="7"/>
      <c r="K139" s="7"/>
      <c r="L139" s="7"/>
    </row>
    <row r="140" spans="10:12" ht="12.75">
      <c r="J140" s="7"/>
      <c r="K140" s="7"/>
      <c r="L140" s="7"/>
    </row>
    <row r="141" spans="10:12" ht="12.75">
      <c r="J141" s="7"/>
      <c r="K141" s="7"/>
      <c r="L141" s="7"/>
    </row>
    <row r="142" spans="10:12" ht="12.75">
      <c r="J142" s="7"/>
      <c r="K142" s="7"/>
      <c r="L142" s="7"/>
    </row>
    <row r="143" spans="10:12" ht="12.75">
      <c r="J143" s="7"/>
      <c r="K143" s="7"/>
      <c r="L143" s="7"/>
    </row>
    <row r="144" spans="10:12" ht="12.75">
      <c r="J144" s="7"/>
      <c r="K144" s="7"/>
      <c r="L144" s="7"/>
    </row>
    <row r="145" spans="10:12" ht="12.75">
      <c r="J145" s="7"/>
      <c r="K145" s="7"/>
      <c r="L145" s="7"/>
    </row>
    <row r="146" spans="10:12" ht="12.75">
      <c r="J146" s="7"/>
      <c r="K146" s="7"/>
      <c r="L146" s="7"/>
    </row>
    <row r="147" spans="10:12" ht="12.75">
      <c r="J147" s="7"/>
      <c r="K147" s="7"/>
      <c r="L147" s="7"/>
    </row>
    <row r="148" spans="10:12" ht="12.75">
      <c r="J148" s="7"/>
      <c r="K148" s="7"/>
      <c r="L148" s="7"/>
    </row>
    <row r="149" spans="10:12" ht="12.75">
      <c r="J149" s="7"/>
      <c r="K149" s="7"/>
      <c r="L149" s="7"/>
    </row>
    <row r="150" spans="10:12" ht="12.75">
      <c r="J150" s="7"/>
      <c r="K150" s="7"/>
      <c r="L150" s="7"/>
    </row>
    <row r="151" spans="10:12" ht="12.75">
      <c r="J151" s="7"/>
      <c r="K151" s="7"/>
      <c r="L151" s="7"/>
    </row>
    <row r="152" spans="10:12" ht="12.75">
      <c r="J152" s="7"/>
      <c r="K152" s="7"/>
      <c r="L152" s="7"/>
    </row>
    <row r="153" spans="10:12" ht="12.75">
      <c r="J153" s="7"/>
      <c r="K153" s="7"/>
      <c r="L153" s="7"/>
    </row>
    <row r="154" spans="10:12" ht="12.75">
      <c r="J154" s="7"/>
      <c r="K154" s="7"/>
      <c r="L154" s="7"/>
    </row>
    <row r="155" spans="10:12" ht="12.75">
      <c r="J155" s="7"/>
      <c r="K155" s="7"/>
      <c r="L155" s="7"/>
    </row>
    <row r="156" spans="10:12" ht="12.75">
      <c r="J156" s="7"/>
      <c r="K156" s="7"/>
      <c r="L156" s="7"/>
    </row>
    <row r="157" spans="10:12" ht="12.75">
      <c r="J157" s="7"/>
      <c r="K157" s="7"/>
      <c r="L157" s="7"/>
    </row>
    <row r="158" spans="10:12" ht="12.75">
      <c r="J158" s="7"/>
      <c r="K158" s="7"/>
      <c r="L158" s="7"/>
    </row>
    <row r="159" spans="10:12" ht="12.75">
      <c r="J159" s="7"/>
      <c r="K159" s="7"/>
      <c r="L159" s="7"/>
    </row>
    <row r="160" spans="10:12" ht="12.75">
      <c r="J160" s="7"/>
      <c r="K160" s="7"/>
      <c r="L160" s="7"/>
    </row>
    <row r="161" spans="10:12" ht="12.75">
      <c r="J161" s="7"/>
      <c r="K161" s="7"/>
      <c r="L161" s="7"/>
    </row>
    <row r="162" spans="10:12" ht="12.75">
      <c r="J162" s="7"/>
      <c r="K162" s="7"/>
      <c r="L162" s="7"/>
    </row>
    <row r="163" spans="10:12" ht="12.75">
      <c r="J163" s="7"/>
      <c r="K163" s="7"/>
      <c r="L163" s="7"/>
    </row>
    <row r="164" spans="10:12" ht="12.75">
      <c r="J164" s="7"/>
      <c r="K164" s="7"/>
      <c r="L164" s="7"/>
    </row>
    <row r="165" spans="10:12" ht="12.75">
      <c r="J165" s="7"/>
      <c r="K165" s="7"/>
      <c r="L165" s="7"/>
    </row>
    <row r="166" spans="10:12" ht="12.75">
      <c r="J166" s="7"/>
      <c r="K166" s="7"/>
      <c r="L166" s="7"/>
    </row>
    <row r="167" spans="10:12" ht="12.75">
      <c r="J167" s="7"/>
      <c r="K167" s="7"/>
      <c r="L167" s="7"/>
    </row>
    <row r="168" spans="10:12" ht="12.75">
      <c r="J168" s="7"/>
      <c r="K168" s="7"/>
      <c r="L168" s="7"/>
    </row>
    <row r="169" spans="10:12" ht="12.75">
      <c r="J169" s="7"/>
      <c r="K169" s="7"/>
      <c r="L169" s="7"/>
    </row>
    <row r="170" spans="10:12" ht="12.75">
      <c r="J170" s="7"/>
      <c r="K170" s="7"/>
      <c r="L170" s="7"/>
    </row>
    <row r="171" spans="10:12" ht="12.75">
      <c r="J171" s="7"/>
      <c r="K171" s="7"/>
      <c r="L171" s="7"/>
    </row>
    <row r="172" spans="10:12" ht="12.75">
      <c r="J172" s="7"/>
      <c r="K172" s="7"/>
      <c r="L172" s="7"/>
    </row>
    <row r="173" spans="10:12" ht="12.75">
      <c r="J173" s="7"/>
      <c r="K173" s="7"/>
      <c r="L173" s="7"/>
    </row>
    <row r="174" spans="10:12" ht="12.75">
      <c r="J174" s="7"/>
      <c r="K174" s="7"/>
      <c r="L174" s="7"/>
    </row>
    <row r="175" spans="10:12" ht="12.75">
      <c r="J175" s="7"/>
      <c r="K175" s="7"/>
      <c r="L175" s="7"/>
    </row>
    <row r="176" spans="10:12" ht="12.75">
      <c r="J176" s="7"/>
      <c r="K176" s="7"/>
      <c r="L176" s="7"/>
    </row>
    <row r="177" spans="10:12" ht="12.75">
      <c r="J177" s="7"/>
      <c r="K177" s="7"/>
      <c r="L177" s="7"/>
    </row>
    <row r="178" spans="10:12" ht="12.75">
      <c r="J178" s="7"/>
      <c r="K178" s="7"/>
      <c r="L178" s="7"/>
    </row>
    <row r="179" spans="10:12" ht="12.75">
      <c r="J179" s="7"/>
      <c r="K179" s="7"/>
      <c r="L179" s="7"/>
    </row>
    <row r="180" spans="10:12" ht="12.75">
      <c r="J180" s="7"/>
      <c r="K180" s="7"/>
      <c r="L180" s="7"/>
    </row>
    <row r="181" spans="10:12" ht="12.75">
      <c r="J181" s="7"/>
      <c r="K181" s="7"/>
      <c r="L181" s="7"/>
    </row>
    <row r="182" spans="10:12" ht="12.75">
      <c r="J182" s="7"/>
      <c r="K182" s="7"/>
      <c r="L182" s="7"/>
    </row>
    <row r="183" spans="10:12" ht="12.75">
      <c r="J183" s="7"/>
      <c r="K183" s="7"/>
      <c r="L183" s="7"/>
    </row>
    <row r="184" spans="10:12" ht="12.75">
      <c r="J184" s="7"/>
      <c r="K184" s="7"/>
      <c r="L184" s="7"/>
    </row>
    <row r="185" spans="10:12" ht="12.75">
      <c r="J185" s="7"/>
      <c r="K185" s="7"/>
      <c r="L185" s="7"/>
    </row>
    <row r="186" spans="10:12" ht="12.75">
      <c r="J186" s="7"/>
      <c r="K186" s="7"/>
      <c r="L186" s="7"/>
    </row>
    <row r="187" spans="10:12" ht="12.75">
      <c r="J187" s="7"/>
      <c r="K187" s="7"/>
      <c r="L187" s="7"/>
    </row>
    <row r="188" spans="10:12" ht="12.75">
      <c r="J188" s="7"/>
      <c r="K188" s="7"/>
      <c r="L188" s="7"/>
    </row>
    <row r="189" spans="10:12" ht="12.75">
      <c r="J189" s="7"/>
      <c r="K189" s="7"/>
      <c r="L189" s="7"/>
    </row>
    <row r="190" spans="10:12" ht="12.75">
      <c r="J190" s="7"/>
      <c r="K190" s="7"/>
      <c r="L190" s="7"/>
    </row>
    <row r="191" spans="10:12" ht="12.75">
      <c r="J191" s="7"/>
      <c r="K191" s="7"/>
      <c r="L191" s="7"/>
    </row>
    <row r="192" spans="10:12" ht="12.75">
      <c r="J192" s="7"/>
      <c r="K192" s="7"/>
      <c r="L192" s="7"/>
    </row>
    <row r="193" spans="10:12" ht="12.75">
      <c r="J193" s="7"/>
      <c r="K193" s="7"/>
      <c r="L193" s="7"/>
    </row>
    <row r="194" spans="10:12" ht="12.75">
      <c r="J194" s="7"/>
      <c r="K194" s="7"/>
      <c r="L194" s="7"/>
    </row>
    <row r="195" spans="10:12" ht="12.75">
      <c r="J195" s="7"/>
      <c r="K195" s="7"/>
      <c r="L195" s="7"/>
    </row>
    <row r="196" spans="10:12" ht="12.75">
      <c r="J196" s="7"/>
      <c r="K196" s="7"/>
      <c r="L196" s="7"/>
    </row>
    <row r="197" spans="10:12" ht="12.75">
      <c r="J197" s="7"/>
      <c r="K197" s="7"/>
      <c r="L197" s="7"/>
    </row>
    <row r="198" spans="10:12" ht="12.75">
      <c r="J198" s="7"/>
      <c r="K198" s="7"/>
      <c r="L198" s="7"/>
    </row>
    <row r="199" spans="10:12" ht="12.75">
      <c r="J199" s="7"/>
      <c r="K199" s="7"/>
      <c r="L199" s="7"/>
    </row>
    <row r="200" spans="10:12" ht="12.75">
      <c r="J200" s="7"/>
      <c r="K200" s="7"/>
      <c r="L200" s="7"/>
    </row>
    <row r="201" spans="10:12" ht="12.75">
      <c r="J201" s="7"/>
      <c r="K201" s="7"/>
      <c r="L201" s="7"/>
    </row>
    <row r="202" spans="10:12" ht="12.75">
      <c r="J202" s="7"/>
      <c r="K202" s="7"/>
      <c r="L202" s="7"/>
    </row>
    <row r="203" spans="10:12" ht="12.75">
      <c r="J203" s="7"/>
      <c r="K203" s="7"/>
      <c r="L203" s="7"/>
    </row>
    <row r="204" spans="10:12" ht="12.75">
      <c r="J204" s="7"/>
      <c r="K204" s="7"/>
      <c r="L204" s="7"/>
    </row>
    <row r="205" spans="10:12" ht="12.75">
      <c r="J205" s="7"/>
      <c r="K205" s="7"/>
      <c r="L205" s="7"/>
    </row>
    <row r="206" spans="10:12" ht="12.75">
      <c r="J206" s="7"/>
      <c r="K206" s="7"/>
      <c r="L206" s="7"/>
    </row>
    <row r="207" spans="10:12" ht="12.75">
      <c r="J207" s="7"/>
      <c r="K207" s="7"/>
      <c r="L207" s="7"/>
    </row>
    <row r="208" spans="10:12" ht="12.75">
      <c r="J208" s="7"/>
      <c r="K208" s="7"/>
      <c r="L208" s="7"/>
    </row>
    <row r="209" spans="10:12" ht="12.75">
      <c r="J209" s="7"/>
      <c r="K209" s="7"/>
      <c r="L209" s="7"/>
    </row>
    <row r="210" spans="10:12" ht="12.75">
      <c r="J210" s="7"/>
      <c r="K210" s="7"/>
      <c r="L210" s="7"/>
    </row>
    <row r="211" spans="10:12" ht="12.75">
      <c r="J211" s="7"/>
      <c r="K211" s="7"/>
      <c r="L211" s="7"/>
    </row>
    <row r="212" spans="10:12" ht="12.75">
      <c r="J212" s="7"/>
      <c r="K212" s="7"/>
      <c r="L212" s="7"/>
    </row>
    <row r="213" spans="10:12" ht="12.75">
      <c r="J213" s="7"/>
      <c r="K213" s="7"/>
      <c r="L213" s="7"/>
    </row>
    <row r="214" spans="10:12" ht="12.75">
      <c r="J214" s="7"/>
      <c r="K214" s="7"/>
      <c r="L214" s="7"/>
    </row>
    <row r="215" spans="10:12" ht="12.75">
      <c r="J215" s="7"/>
      <c r="K215" s="7"/>
      <c r="L215" s="7"/>
    </row>
    <row r="216" spans="10:12" ht="12.75">
      <c r="J216" s="7"/>
      <c r="K216" s="7"/>
      <c r="L216" s="7"/>
    </row>
    <row r="217" spans="10:12" ht="12.75">
      <c r="J217" s="7"/>
      <c r="K217" s="7"/>
      <c r="L217" s="7"/>
    </row>
    <row r="218" spans="10:12" ht="12.75">
      <c r="J218" s="7"/>
      <c r="K218" s="7"/>
      <c r="L218" s="7"/>
    </row>
    <row r="219" spans="10:12" ht="12.75">
      <c r="J219" s="7"/>
      <c r="K219" s="7"/>
      <c r="L219" s="7"/>
    </row>
    <row r="220" spans="10:12" ht="12.75">
      <c r="J220" s="7"/>
      <c r="K220" s="7"/>
      <c r="L220" s="7"/>
    </row>
    <row r="221" spans="10:12" ht="12.75">
      <c r="J221" s="7"/>
      <c r="K221" s="7"/>
      <c r="L221" s="7"/>
    </row>
    <row r="222" spans="10:12" ht="12.75">
      <c r="J222" s="7"/>
      <c r="K222" s="7"/>
      <c r="L222" s="7"/>
    </row>
    <row r="223" spans="10:12" ht="12.75">
      <c r="J223" s="7"/>
      <c r="K223" s="7"/>
      <c r="L223" s="7"/>
    </row>
    <row r="224" spans="10:12" ht="12.75">
      <c r="J224" s="7"/>
      <c r="K224" s="7"/>
      <c r="L224" s="7"/>
    </row>
    <row r="225" spans="10:12" ht="12.75">
      <c r="J225" s="7"/>
      <c r="K225" s="7"/>
      <c r="L225" s="7"/>
    </row>
    <row r="226" spans="10:12" ht="12.75">
      <c r="J226" s="7"/>
      <c r="K226" s="7"/>
      <c r="L226" s="7"/>
    </row>
    <row r="227" spans="10:12" ht="12.75">
      <c r="J227" s="7"/>
      <c r="K227" s="7"/>
      <c r="L227" s="7"/>
    </row>
    <row r="228" spans="10:12" ht="12.75">
      <c r="J228" s="7"/>
      <c r="K228" s="7"/>
      <c r="L228" s="7"/>
    </row>
    <row r="229" spans="10:12" ht="12.75">
      <c r="J229" s="7"/>
      <c r="K229" s="7"/>
      <c r="L229" s="7"/>
    </row>
    <row r="230" spans="10:12" ht="12.75">
      <c r="J230" s="7"/>
      <c r="K230" s="7"/>
      <c r="L230" s="7"/>
    </row>
    <row r="231" spans="10:12" ht="12.75">
      <c r="J231" s="7"/>
      <c r="K231" s="7"/>
      <c r="L231" s="7"/>
    </row>
    <row r="232" spans="10:12" ht="12.75">
      <c r="J232" s="7"/>
      <c r="K232" s="7"/>
      <c r="L232" s="7"/>
    </row>
    <row r="233" spans="10:12" ht="12.75">
      <c r="J233" s="7"/>
      <c r="K233" s="7"/>
      <c r="L233" s="7"/>
    </row>
    <row r="234" spans="10:12" ht="12.75">
      <c r="J234" s="7"/>
      <c r="K234" s="7"/>
      <c r="L234" s="7"/>
    </row>
    <row r="235" spans="10:12" ht="12.75">
      <c r="J235" s="7"/>
      <c r="K235" s="7"/>
      <c r="L235" s="7"/>
    </row>
    <row r="236" spans="10:12" ht="12.75">
      <c r="J236" s="7"/>
      <c r="K236" s="7"/>
      <c r="L236" s="7"/>
    </row>
    <row r="237" spans="10:12" ht="12.75">
      <c r="J237" s="7"/>
      <c r="K237" s="7"/>
      <c r="L237" s="7"/>
    </row>
    <row r="238" spans="10:12" ht="12.75">
      <c r="J238" s="7"/>
      <c r="K238" s="7"/>
      <c r="L238" s="7"/>
    </row>
    <row r="239" spans="10:12" ht="12.75">
      <c r="J239" s="7"/>
      <c r="K239" s="7"/>
      <c r="L239" s="7"/>
    </row>
    <row r="240" spans="10:12" ht="12.75">
      <c r="J240" s="7"/>
      <c r="K240" s="7"/>
      <c r="L240" s="7"/>
    </row>
    <row r="241" spans="10:12" ht="12.75">
      <c r="J241" s="7"/>
      <c r="K241" s="7"/>
      <c r="L241" s="7"/>
    </row>
    <row r="242" spans="10:12" ht="12.75">
      <c r="J242" s="7"/>
      <c r="K242" s="7"/>
      <c r="L242" s="7"/>
    </row>
    <row r="243" spans="10:12" ht="12.75">
      <c r="J243" s="7"/>
      <c r="K243" s="7"/>
      <c r="L243" s="7"/>
    </row>
    <row r="244" spans="10:12" ht="12.75">
      <c r="J244" s="7"/>
      <c r="K244" s="7"/>
      <c r="L244" s="7"/>
    </row>
    <row r="245" spans="10:12" ht="12.75">
      <c r="J245" s="7"/>
      <c r="K245" s="7"/>
      <c r="L245" s="7"/>
    </row>
    <row r="246" spans="10:12" ht="12.75">
      <c r="J246" s="7"/>
      <c r="K246" s="7"/>
      <c r="L246" s="7"/>
    </row>
    <row r="247" spans="10:12" ht="12.75">
      <c r="J247" s="7"/>
      <c r="K247" s="7"/>
      <c r="L247" s="7"/>
    </row>
    <row r="248" spans="10:12" ht="12.75">
      <c r="J248" s="7"/>
      <c r="K248" s="7"/>
      <c r="L248" s="7"/>
    </row>
    <row r="249" spans="10:12" ht="12.75">
      <c r="J249" s="7"/>
      <c r="K249" s="7"/>
      <c r="L249" s="7"/>
    </row>
    <row r="250" spans="10:12" ht="12.75">
      <c r="J250" s="7"/>
      <c r="K250" s="7"/>
      <c r="L250" s="7"/>
    </row>
    <row r="251" spans="10:12" ht="12.75">
      <c r="J251" s="7"/>
      <c r="K251" s="7"/>
      <c r="L251" s="7"/>
    </row>
    <row r="252" spans="10:12" ht="12.75">
      <c r="J252" s="7"/>
      <c r="K252" s="7"/>
      <c r="L252" s="7"/>
    </row>
    <row r="253" spans="10:12" ht="12.75">
      <c r="J253" s="7"/>
      <c r="K253" s="7"/>
      <c r="L253" s="7"/>
    </row>
    <row r="254" spans="10:12" ht="12.75">
      <c r="J254" s="7"/>
      <c r="K254" s="7"/>
      <c r="L254" s="7"/>
    </row>
    <row r="255" spans="10:12" ht="12.75">
      <c r="J255" s="7"/>
      <c r="K255" s="7"/>
      <c r="L255" s="7"/>
    </row>
    <row r="256" spans="10:12" ht="12.75">
      <c r="J256" s="7"/>
      <c r="K256" s="7"/>
      <c r="L256" s="7"/>
    </row>
    <row r="257" spans="10:12" ht="12.75">
      <c r="J257" s="7"/>
      <c r="K257" s="7"/>
      <c r="L257" s="7"/>
    </row>
    <row r="258" spans="10:12" ht="12.75">
      <c r="J258" s="7"/>
      <c r="K258" s="7"/>
      <c r="L258" s="7"/>
    </row>
    <row r="259" spans="10:12" ht="12.75">
      <c r="J259" s="7"/>
      <c r="K259" s="7"/>
      <c r="L259" s="7"/>
    </row>
    <row r="260" spans="10:12" ht="12.75">
      <c r="J260" s="7"/>
      <c r="K260" s="7"/>
      <c r="L260" s="7"/>
    </row>
    <row r="261" spans="10:12" ht="12.75">
      <c r="J261" s="7"/>
      <c r="K261" s="7"/>
      <c r="L261" s="7"/>
    </row>
    <row r="262" spans="10:12" ht="12.75">
      <c r="J262" s="7"/>
      <c r="K262" s="7"/>
      <c r="L262" s="7"/>
    </row>
    <row r="263" spans="10:12" ht="12.75">
      <c r="J263" s="7"/>
      <c r="K263" s="7"/>
      <c r="L263" s="7"/>
    </row>
    <row r="264" spans="10:12" ht="12.75">
      <c r="J264" s="7"/>
      <c r="K264" s="7"/>
      <c r="L264" s="7"/>
    </row>
    <row r="265" spans="10:12" ht="12.75">
      <c r="J265" s="7"/>
      <c r="K265" s="7"/>
      <c r="L265" s="7"/>
    </row>
    <row r="266" spans="10:12" ht="12.75">
      <c r="J266" s="7"/>
      <c r="K266" s="7"/>
      <c r="L266" s="7"/>
    </row>
    <row r="267" spans="10:12" ht="12.75">
      <c r="J267" s="7"/>
      <c r="K267" s="7"/>
      <c r="L267" s="7"/>
    </row>
    <row r="268" spans="10:12" ht="12.75">
      <c r="J268" s="7"/>
      <c r="K268" s="7"/>
      <c r="L268" s="7"/>
    </row>
    <row r="269" spans="10:12" ht="12.75">
      <c r="J269" s="7"/>
      <c r="K269" s="7"/>
      <c r="L269" s="7"/>
    </row>
    <row r="270" spans="10:12" ht="12.75">
      <c r="J270" s="7"/>
      <c r="K270" s="7"/>
      <c r="L270" s="7"/>
    </row>
    <row r="271" spans="10:12" ht="12.75">
      <c r="J271" s="7"/>
      <c r="K271" s="7"/>
      <c r="L271" s="7"/>
    </row>
    <row r="272" spans="10:12" ht="12.75">
      <c r="J272" s="7"/>
      <c r="K272" s="7"/>
      <c r="L272" s="7"/>
    </row>
    <row r="273" spans="10:12" ht="12.75">
      <c r="J273" s="7"/>
      <c r="K273" s="7"/>
      <c r="L273" s="7"/>
    </row>
    <row r="274" spans="10:12" ht="12.75">
      <c r="J274" s="7"/>
      <c r="K274" s="7"/>
      <c r="L274" s="7"/>
    </row>
    <row r="275" spans="10:12" ht="12.75">
      <c r="J275" s="7"/>
      <c r="K275" s="7"/>
      <c r="L275" s="7"/>
    </row>
    <row r="276" spans="10:12" ht="12.75">
      <c r="J276" s="7"/>
      <c r="K276" s="7"/>
      <c r="L276" s="7"/>
    </row>
    <row r="277" spans="10:12" ht="12.75">
      <c r="J277" s="7"/>
      <c r="K277" s="7"/>
      <c r="L277" s="7"/>
    </row>
    <row r="278" spans="10:12" ht="12.75">
      <c r="J278" s="7"/>
      <c r="K278" s="7"/>
      <c r="L278" s="7"/>
    </row>
    <row r="279" spans="10:12" ht="12.75">
      <c r="J279" s="7"/>
      <c r="K279" s="7"/>
      <c r="L279" s="7"/>
    </row>
    <row r="280" spans="10:12" ht="12.75">
      <c r="J280" s="7"/>
      <c r="K280" s="7"/>
      <c r="L280" s="7"/>
    </row>
    <row r="281" spans="10:12" ht="12.75">
      <c r="J281" s="7"/>
      <c r="K281" s="7"/>
      <c r="L281" s="7"/>
    </row>
    <row r="282" spans="10:12" ht="12.75">
      <c r="J282" s="7"/>
      <c r="K282" s="7"/>
      <c r="L282" s="7"/>
    </row>
    <row r="283" spans="10:12" ht="12.75">
      <c r="J283" s="7"/>
      <c r="K283" s="7"/>
      <c r="L283" s="7"/>
    </row>
    <row r="284" spans="10:12" ht="12.75">
      <c r="J284" s="7"/>
      <c r="K284" s="7"/>
      <c r="L284" s="7"/>
    </row>
    <row r="285" spans="10:12" ht="12.75">
      <c r="J285" s="7"/>
      <c r="K285" s="7"/>
      <c r="L285" s="7"/>
    </row>
    <row r="286" spans="10:12" ht="12.75">
      <c r="J286" s="7"/>
      <c r="K286" s="7"/>
      <c r="L286" s="7"/>
    </row>
    <row r="287" spans="10:12" ht="12.75">
      <c r="J287" s="7"/>
      <c r="K287" s="7"/>
      <c r="L287" s="7"/>
    </row>
    <row r="288" spans="10:12" ht="12.75">
      <c r="J288" s="7"/>
      <c r="K288" s="7"/>
      <c r="L288" s="7"/>
    </row>
    <row r="289" spans="10:12" ht="12.75">
      <c r="J289" s="7"/>
      <c r="K289" s="7"/>
      <c r="L289" s="7"/>
    </row>
    <row r="290" spans="10:12" ht="12.75">
      <c r="J290" s="7"/>
      <c r="K290" s="7"/>
      <c r="L290" s="7"/>
    </row>
    <row r="291" spans="10:12" ht="12.75">
      <c r="J291" s="7"/>
      <c r="K291" s="7"/>
      <c r="L291" s="7"/>
    </row>
    <row r="292" spans="10:12" ht="12.75">
      <c r="J292" s="7"/>
      <c r="K292" s="7"/>
      <c r="L292" s="7"/>
    </row>
    <row r="293" spans="10:12" ht="12.75">
      <c r="J293" s="7"/>
      <c r="K293" s="7"/>
      <c r="L293" s="7"/>
    </row>
    <row r="294" spans="10:12" ht="12.75">
      <c r="J294" s="7"/>
      <c r="K294" s="7"/>
      <c r="L294" s="7"/>
    </row>
    <row r="295" spans="10:12" ht="12.75">
      <c r="J295" s="7"/>
      <c r="K295" s="7"/>
      <c r="L295" s="7"/>
    </row>
    <row r="296" spans="10:12" ht="12.75">
      <c r="J296" s="7"/>
      <c r="K296" s="7"/>
      <c r="L296" s="7"/>
    </row>
    <row r="297" spans="10:12" ht="12.75">
      <c r="J297" s="7"/>
      <c r="K297" s="7"/>
      <c r="L297" s="7"/>
    </row>
    <row r="298" spans="10:12" ht="12.75">
      <c r="J298" s="7"/>
      <c r="K298" s="7"/>
      <c r="L298" s="7"/>
    </row>
    <row r="299" spans="10:12" ht="12.75">
      <c r="J299" s="7"/>
      <c r="K299" s="7"/>
      <c r="L299" s="7"/>
    </row>
    <row r="300" spans="10:12" ht="12.75">
      <c r="J300" s="7"/>
      <c r="K300" s="7"/>
      <c r="L300" s="7"/>
    </row>
    <row r="301" spans="10:12" ht="12.75">
      <c r="J301" s="7"/>
      <c r="K301" s="7"/>
      <c r="L301" s="7"/>
    </row>
    <row r="302" spans="10:12" ht="12.75">
      <c r="J302" s="7"/>
      <c r="K302" s="7"/>
      <c r="L302" s="7"/>
    </row>
    <row r="303" spans="10:12" ht="12.75">
      <c r="J303" s="7"/>
      <c r="K303" s="7"/>
      <c r="L303" s="7"/>
    </row>
    <row r="304" spans="10:12" ht="12.75">
      <c r="J304" s="7"/>
      <c r="K304" s="7"/>
      <c r="L304" s="7"/>
    </row>
    <row r="305" spans="10:12" ht="12.75">
      <c r="J305" s="7"/>
      <c r="K305" s="7"/>
      <c r="L305" s="7"/>
    </row>
    <row r="306" spans="10:12" ht="12.75">
      <c r="J306" s="7"/>
      <c r="K306" s="7"/>
      <c r="L306" s="7"/>
    </row>
    <row r="307" spans="10:12" ht="12.75">
      <c r="J307" s="7"/>
      <c r="K307" s="7"/>
      <c r="L307" s="7"/>
    </row>
    <row r="308" spans="10:12" ht="12.75">
      <c r="J308" s="7"/>
      <c r="K308" s="7"/>
      <c r="L308" s="7"/>
    </row>
    <row r="309" spans="10:12" ht="12.75">
      <c r="J309" s="7"/>
      <c r="K309" s="7"/>
      <c r="L309" s="7"/>
    </row>
    <row r="310" spans="10:12" ht="12.75">
      <c r="J310" s="7"/>
      <c r="K310" s="7"/>
      <c r="L310" s="7"/>
    </row>
    <row r="311" spans="10:12" ht="12.75">
      <c r="J311" s="7"/>
      <c r="K311" s="7"/>
      <c r="L311" s="7"/>
    </row>
    <row r="312" spans="10:12" ht="12.75">
      <c r="J312" s="7"/>
      <c r="K312" s="7"/>
      <c r="L312" s="7"/>
    </row>
    <row r="313" spans="10:12" ht="12.75">
      <c r="J313" s="7"/>
      <c r="K313" s="7"/>
      <c r="L313" s="7"/>
    </row>
    <row r="314" spans="10:12" ht="12.75">
      <c r="J314" s="7"/>
      <c r="K314" s="7"/>
      <c r="L314" s="7"/>
    </row>
    <row r="315" spans="10:12" ht="12.75">
      <c r="J315" s="7"/>
      <c r="K315" s="7"/>
      <c r="L315" s="7"/>
    </row>
    <row r="316" spans="10:12" ht="12.75">
      <c r="J316" s="7"/>
      <c r="K316" s="7"/>
      <c r="L316" s="7"/>
    </row>
    <row r="317" spans="10:12" ht="12.75">
      <c r="J317" s="7"/>
      <c r="K317" s="7"/>
      <c r="L317" s="7"/>
    </row>
    <row r="318" spans="10:12" ht="12.75">
      <c r="J318" s="7"/>
      <c r="K318" s="7"/>
      <c r="L318" s="7"/>
    </row>
    <row r="319" spans="10:12" ht="12.75">
      <c r="J319" s="7"/>
      <c r="K319" s="7"/>
      <c r="L319" s="7"/>
    </row>
    <row r="320" spans="10:12" ht="12.75">
      <c r="J320" s="7"/>
      <c r="K320" s="7"/>
      <c r="L320" s="7"/>
    </row>
    <row r="321" spans="10:12" ht="12.75">
      <c r="J321" s="7"/>
      <c r="K321" s="7"/>
      <c r="L321" s="7"/>
    </row>
    <row r="322" spans="10:12" ht="12.75">
      <c r="J322" s="7"/>
      <c r="K322" s="7"/>
      <c r="L322" s="7"/>
    </row>
    <row r="323" spans="10:12" ht="12.75">
      <c r="J323" s="7"/>
      <c r="K323" s="7"/>
      <c r="L323" s="7"/>
    </row>
    <row r="324" spans="10:12" ht="12.75">
      <c r="J324" s="7"/>
      <c r="K324" s="7"/>
      <c r="L324" s="7"/>
    </row>
    <row r="325" spans="10:12" ht="12.75">
      <c r="J325" s="7"/>
      <c r="K325" s="7"/>
      <c r="L325" s="7"/>
    </row>
    <row r="326" spans="10:12" ht="12.75">
      <c r="J326" s="7"/>
      <c r="K326" s="7"/>
      <c r="L326" s="7"/>
    </row>
    <row r="327" spans="10:12" ht="12.75">
      <c r="J327" s="7"/>
      <c r="K327" s="7"/>
      <c r="L327" s="7"/>
    </row>
    <row r="328" spans="10:12" ht="12.75">
      <c r="J328" s="7"/>
      <c r="K328" s="7"/>
      <c r="L328" s="7"/>
    </row>
    <row r="329" spans="10:12" ht="12.75">
      <c r="J329" s="7"/>
      <c r="K329" s="7"/>
      <c r="L329" s="7"/>
    </row>
    <row r="330" spans="10:12" ht="12.75">
      <c r="J330" s="7"/>
      <c r="K330" s="7"/>
      <c r="L330" s="7"/>
    </row>
    <row r="331" spans="10:12" ht="12.75">
      <c r="J331" s="7"/>
      <c r="K331" s="7"/>
      <c r="L331" s="7"/>
    </row>
    <row r="332" spans="10:12" ht="12.75">
      <c r="J332" s="7"/>
      <c r="K332" s="7"/>
      <c r="L332" s="7"/>
    </row>
    <row r="333" spans="10:12" ht="12.75">
      <c r="J333" s="7"/>
      <c r="K333" s="7"/>
      <c r="L333" s="7"/>
    </row>
    <row r="334" spans="10:12" ht="12.75">
      <c r="J334" s="7"/>
      <c r="K334" s="7"/>
      <c r="L334" s="7"/>
    </row>
    <row r="335" spans="10:12" ht="12.75">
      <c r="J335" s="7"/>
      <c r="K335" s="7"/>
      <c r="L335" s="7"/>
    </row>
    <row r="336" spans="10:12" ht="12.75">
      <c r="J336" s="7"/>
      <c r="K336" s="7"/>
      <c r="L336" s="7"/>
    </row>
    <row r="337" spans="10:12" ht="12.75">
      <c r="J337" s="7"/>
      <c r="K337" s="7"/>
      <c r="L337" s="7"/>
    </row>
    <row r="338" spans="10:12" ht="12.75">
      <c r="J338" s="7"/>
      <c r="K338" s="7"/>
      <c r="L338" s="7"/>
    </row>
    <row r="339" spans="10:12" ht="12.75">
      <c r="J339" s="7"/>
      <c r="K339" s="7"/>
      <c r="L339" s="7"/>
    </row>
    <row r="340" spans="10:12" ht="12.75">
      <c r="J340" s="7"/>
      <c r="K340" s="7"/>
      <c r="L340" s="7"/>
    </row>
    <row r="341" spans="10:12" ht="12.75">
      <c r="J341" s="7"/>
      <c r="K341" s="7"/>
      <c r="L341" s="7"/>
    </row>
    <row r="342" spans="10:12" ht="12.75">
      <c r="J342" s="7"/>
      <c r="K342" s="7"/>
      <c r="L342" s="7"/>
    </row>
    <row r="343" spans="10:12" ht="12.75">
      <c r="J343" s="7"/>
      <c r="K343" s="7"/>
      <c r="L343" s="7"/>
    </row>
    <row r="344" spans="10:12" ht="12.75">
      <c r="J344" s="7"/>
      <c r="K344" s="7"/>
      <c r="L344" s="7"/>
    </row>
    <row r="345" spans="10:12" ht="12.75">
      <c r="J345" s="7"/>
      <c r="K345" s="7"/>
      <c r="L345" s="7"/>
    </row>
    <row r="346" spans="10:12" ht="12.75">
      <c r="J346" s="7"/>
      <c r="K346" s="7"/>
      <c r="L346" s="7"/>
    </row>
    <row r="347" spans="10:12" ht="12.75">
      <c r="J347" s="7"/>
      <c r="K347" s="7"/>
      <c r="L347" s="7"/>
    </row>
    <row r="348" spans="10:12" ht="12.75">
      <c r="J348" s="7"/>
      <c r="K348" s="7"/>
      <c r="L348" s="7"/>
    </row>
    <row r="349" spans="10:12" ht="12.75">
      <c r="J349" s="7"/>
      <c r="K349" s="7"/>
      <c r="L349" s="7"/>
    </row>
    <row r="350" spans="10:12" ht="12.75">
      <c r="J350" s="7"/>
      <c r="K350" s="7"/>
      <c r="L350" s="7"/>
    </row>
    <row r="351" spans="10:12" ht="12.75">
      <c r="J351" s="7"/>
      <c r="K351" s="7"/>
      <c r="L351" s="7"/>
    </row>
    <row r="352" spans="10:12" ht="12.75">
      <c r="J352" s="7"/>
      <c r="K352" s="7"/>
      <c r="L352" s="7"/>
    </row>
    <row r="353" spans="10:12" ht="12.75">
      <c r="J353" s="7"/>
      <c r="K353" s="7"/>
      <c r="L353" s="7"/>
    </row>
    <row r="354" spans="10:12" ht="12.75">
      <c r="J354" s="7"/>
      <c r="K354" s="7"/>
      <c r="L354" s="7"/>
    </row>
    <row r="355" spans="10:12" ht="12.75">
      <c r="J355" s="7"/>
      <c r="K355" s="7"/>
      <c r="L355" s="7"/>
    </row>
    <row r="356" spans="10:12" ht="12.75">
      <c r="J356" s="7"/>
      <c r="K356" s="7"/>
      <c r="L356" s="7"/>
    </row>
    <row r="357" spans="10:12" ht="12.75">
      <c r="J357" s="7"/>
      <c r="K357" s="7"/>
      <c r="L357" s="7"/>
    </row>
    <row r="358" spans="10:12" ht="12.75">
      <c r="J358" s="7"/>
      <c r="K358" s="7"/>
      <c r="L358" s="7"/>
    </row>
    <row r="359" spans="10:12" ht="12.75">
      <c r="J359" s="7"/>
      <c r="K359" s="7"/>
      <c r="L359" s="7"/>
    </row>
    <row r="360" spans="10:12" ht="12.75">
      <c r="J360" s="7"/>
      <c r="K360" s="7"/>
      <c r="L360" s="7"/>
    </row>
    <row r="361" spans="10:12" ht="12.75">
      <c r="J361" s="7"/>
      <c r="K361" s="7"/>
      <c r="L361" s="7"/>
    </row>
    <row r="362" spans="10:12" ht="12.75">
      <c r="J362" s="7"/>
      <c r="K362" s="7"/>
      <c r="L362" s="7"/>
    </row>
    <row r="363" spans="10:12" ht="12.75">
      <c r="J363" s="7"/>
      <c r="K363" s="7"/>
      <c r="L363" s="7"/>
    </row>
    <row r="364" spans="10:12" ht="12.75">
      <c r="J364" s="7"/>
      <c r="K364" s="7"/>
      <c r="L364" s="7"/>
    </row>
    <row r="365" spans="10:12" ht="12.75">
      <c r="J365" s="7"/>
      <c r="K365" s="7"/>
      <c r="L365" s="7"/>
    </row>
    <row r="366" spans="10:12" ht="12.75">
      <c r="J366" s="7"/>
      <c r="K366" s="7"/>
      <c r="L366" s="7"/>
    </row>
    <row r="367" spans="10:12" ht="12.75">
      <c r="J367" s="7"/>
      <c r="K367" s="7"/>
      <c r="L367" s="7"/>
    </row>
    <row r="368" spans="10:12" ht="12.75">
      <c r="J368" s="7"/>
      <c r="K368" s="7"/>
      <c r="L368" s="7"/>
    </row>
    <row r="369" spans="10:12" ht="12.75">
      <c r="J369" s="7"/>
      <c r="K369" s="7"/>
      <c r="L369" s="7"/>
    </row>
    <row r="370" spans="10:12" ht="12.75">
      <c r="J370" s="7"/>
      <c r="K370" s="7"/>
      <c r="L370" s="7"/>
    </row>
    <row r="371" spans="10:12" ht="12.75">
      <c r="J371" s="7"/>
      <c r="K371" s="7"/>
      <c r="L371" s="7"/>
    </row>
    <row r="372" spans="10:12" ht="12.75">
      <c r="J372" s="7"/>
      <c r="K372" s="7"/>
      <c r="L372" s="7"/>
    </row>
    <row r="373" spans="10:12" ht="12.75">
      <c r="J373" s="7"/>
      <c r="K373" s="7"/>
      <c r="L373" s="7"/>
    </row>
    <row r="374" spans="10:12" ht="12.75">
      <c r="J374" s="7"/>
      <c r="K374" s="7"/>
      <c r="L374" s="7"/>
    </row>
    <row r="375" spans="10:12" ht="12.75">
      <c r="J375" s="7"/>
      <c r="K375" s="7"/>
      <c r="L375" s="7"/>
    </row>
    <row r="376" spans="10:12" ht="12.75">
      <c r="J376" s="7"/>
      <c r="K376" s="7"/>
      <c r="L376" s="7"/>
    </row>
    <row r="377" spans="10:12" ht="12.75">
      <c r="J377" s="7"/>
      <c r="K377" s="7"/>
      <c r="L377" s="7"/>
    </row>
    <row r="378" spans="10:12" ht="12.75">
      <c r="J378" s="7"/>
      <c r="K378" s="7"/>
      <c r="L378" s="7"/>
    </row>
    <row r="379" spans="10:12" ht="12.75">
      <c r="J379" s="7"/>
      <c r="K379" s="7"/>
      <c r="L379" s="7"/>
    </row>
    <row r="380" spans="10:12" ht="12.75">
      <c r="J380" s="7"/>
      <c r="K380" s="7"/>
      <c r="L380" s="7"/>
    </row>
    <row r="381" spans="10:12" ht="12.75">
      <c r="J381" s="7"/>
      <c r="K381" s="7"/>
      <c r="L381" s="7"/>
    </row>
    <row r="382" spans="10:12" ht="12.75">
      <c r="J382" s="7"/>
      <c r="K382" s="7"/>
      <c r="L382" s="7"/>
    </row>
    <row r="383" spans="10:12" ht="12.75">
      <c r="J383" s="7"/>
      <c r="K383" s="7"/>
      <c r="L383" s="7"/>
    </row>
    <row r="384" spans="10:12" ht="12.75">
      <c r="J384" s="7"/>
      <c r="K384" s="7"/>
      <c r="L384" s="7"/>
    </row>
    <row r="385" spans="10:12" ht="12.75">
      <c r="J385" s="7"/>
      <c r="K385" s="7"/>
      <c r="L385" s="7"/>
    </row>
    <row r="386" spans="10:12" ht="12.75">
      <c r="J386" s="7"/>
      <c r="K386" s="7"/>
      <c r="L386" s="7"/>
    </row>
    <row r="387" spans="10:12" ht="12.75">
      <c r="J387" s="7"/>
      <c r="K387" s="7"/>
      <c r="L387" s="7"/>
    </row>
    <row r="388" spans="10:12" ht="12.75">
      <c r="J388" s="7"/>
      <c r="K388" s="7"/>
      <c r="L388" s="7"/>
    </row>
    <row r="389" spans="10:12" ht="12.75">
      <c r="J389" s="7"/>
      <c r="K389" s="7"/>
      <c r="L389" s="7"/>
    </row>
    <row r="390" spans="10:12" ht="12.75">
      <c r="J390" s="7"/>
      <c r="K390" s="7"/>
      <c r="L390" s="7"/>
    </row>
    <row r="391" spans="10:12" ht="12.75">
      <c r="J391" s="7"/>
      <c r="K391" s="7"/>
      <c r="L391" s="7"/>
    </row>
    <row r="392" spans="10:12" ht="12.75">
      <c r="J392" s="7"/>
      <c r="K392" s="7"/>
      <c r="L392" s="7"/>
    </row>
    <row r="393" spans="10:12" ht="12.75">
      <c r="J393" s="7"/>
      <c r="K393" s="7"/>
      <c r="L393" s="7"/>
    </row>
    <row r="394" spans="10:12" ht="12.75">
      <c r="J394" s="7"/>
      <c r="K394" s="7"/>
      <c r="L394" s="7"/>
    </row>
    <row r="395" spans="10:12" ht="12.75">
      <c r="J395" s="7"/>
      <c r="K395" s="7"/>
      <c r="L395" s="7"/>
    </row>
    <row r="396" spans="10:12" ht="12.75">
      <c r="J396" s="7"/>
      <c r="K396" s="7"/>
      <c r="L396" s="7"/>
    </row>
    <row r="397" spans="10:12" ht="12.75">
      <c r="J397" s="7"/>
      <c r="K397" s="7"/>
      <c r="L397" s="7"/>
    </row>
    <row r="398" spans="10:12" ht="12.75">
      <c r="J398" s="7"/>
      <c r="K398" s="7"/>
      <c r="L398" s="7"/>
    </row>
    <row r="399" spans="10:12" ht="12.75">
      <c r="J399" s="7"/>
      <c r="K399" s="7"/>
      <c r="L399" s="7"/>
    </row>
    <row r="400" spans="10:12" ht="12.75">
      <c r="J400" s="7"/>
      <c r="K400" s="7"/>
      <c r="L400" s="7"/>
    </row>
    <row r="401" spans="10:12" ht="12.75">
      <c r="J401" s="7"/>
      <c r="K401" s="7"/>
      <c r="L401" s="7"/>
    </row>
    <row r="402" spans="10:12" ht="12.75">
      <c r="J402" s="7"/>
      <c r="K402" s="7"/>
      <c r="L402" s="7"/>
    </row>
    <row r="403" spans="10:12" ht="12.75">
      <c r="J403" s="7"/>
      <c r="K403" s="7"/>
      <c r="L403" s="7"/>
    </row>
    <row r="404" spans="10:12" ht="12.75">
      <c r="J404" s="7"/>
      <c r="K404" s="7"/>
      <c r="L404" s="7"/>
    </row>
    <row r="405" spans="10:12" ht="12.75">
      <c r="J405" s="7"/>
      <c r="K405" s="7"/>
      <c r="L405" s="7"/>
    </row>
    <row r="406" spans="10:12" ht="12.75">
      <c r="J406" s="7"/>
      <c r="K406" s="7"/>
      <c r="L406" s="7"/>
    </row>
    <row r="407" spans="10:12" ht="12.75">
      <c r="J407" s="7"/>
      <c r="K407" s="7"/>
      <c r="L407" s="7"/>
    </row>
    <row r="408" spans="10:12" ht="12.75">
      <c r="J408" s="7"/>
      <c r="K408" s="7"/>
      <c r="L408" s="7"/>
    </row>
    <row r="409" spans="10:12" ht="12.75">
      <c r="J409" s="7"/>
      <c r="K409" s="7"/>
      <c r="L409" s="7"/>
    </row>
    <row r="410" spans="10:12" ht="12.75">
      <c r="J410" s="7"/>
      <c r="K410" s="7"/>
      <c r="L410" s="7"/>
    </row>
    <row r="411" spans="10:12" ht="12.75">
      <c r="J411" s="7"/>
      <c r="K411" s="7"/>
      <c r="L411" s="7"/>
    </row>
    <row r="412" spans="10:12" ht="12.75">
      <c r="J412" s="7"/>
      <c r="K412" s="7"/>
      <c r="L412" s="7"/>
    </row>
    <row r="413" spans="10:12" ht="12.75">
      <c r="J413" s="7"/>
      <c r="K413" s="7"/>
      <c r="L413" s="7"/>
    </row>
    <row r="414" spans="10:12" ht="12.75">
      <c r="J414" s="7"/>
      <c r="K414" s="7"/>
      <c r="L414" s="7"/>
    </row>
    <row r="415" spans="10:12" ht="12.75">
      <c r="J415" s="7"/>
      <c r="K415" s="7"/>
      <c r="L415" s="7"/>
    </row>
    <row r="416" spans="10:12" ht="12.75">
      <c r="J416" s="7"/>
      <c r="K416" s="7"/>
      <c r="L416" s="7"/>
    </row>
    <row r="417" spans="10:12" ht="12.75">
      <c r="J417" s="7"/>
      <c r="K417" s="7"/>
      <c r="L417" s="7"/>
    </row>
    <row r="418" spans="10:12" ht="12.75">
      <c r="J418" s="7"/>
      <c r="K418" s="7"/>
      <c r="L418" s="7"/>
    </row>
    <row r="419" spans="10:12" ht="12.75">
      <c r="J419" s="7"/>
      <c r="K419" s="7"/>
      <c r="L419" s="7"/>
    </row>
    <row r="420" spans="10:12" ht="12.75">
      <c r="J420" s="7"/>
      <c r="K420" s="7"/>
      <c r="L420" s="7"/>
    </row>
    <row r="421" spans="10:12" ht="12.75">
      <c r="J421" s="7"/>
      <c r="K421" s="7"/>
      <c r="L421" s="7"/>
    </row>
    <row r="422" spans="10:12" ht="12.75">
      <c r="J422" s="7"/>
      <c r="K422" s="7"/>
      <c r="L422" s="7"/>
    </row>
    <row r="423" spans="10:12" ht="12.75">
      <c r="J423" s="7"/>
      <c r="K423" s="7"/>
      <c r="L423" s="7"/>
    </row>
    <row r="424" spans="10:12" ht="12.75">
      <c r="J424" s="7"/>
      <c r="K424" s="7"/>
      <c r="L424" s="7"/>
    </row>
    <row r="425" spans="10:12" ht="12.75">
      <c r="J425" s="7"/>
      <c r="K425" s="7"/>
      <c r="L425" s="7"/>
    </row>
    <row r="426" spans="10:12" ht="12.75">
      <c r="J426" s="7"/>
      <c r="K426" s="7"/>
      <c r="L426" s="7"/>
    </row>
    <row r="427" spans="10:12" ht="12.75">
      <c r="J427" s="7"/>
      <c r="K427" s="7"/>
      <c r="L427" s="7"/>
    </row>
    <row r="428" spans="10:12" ht="12.75">
      <c r="J428" s="7"/>
      <c r="K428" s="7"/>
      <c r="L428" s="7"/>
    </row>
    <row r="429" spans="10:12" ht="12.75">
      <c r="J429" s="7"/>
      <c r="K429" s="7"/>
      <c r="L429" s="7"/>
    </row>
    <row r="430" spans="10:12" ht="12.75">
      <c r="J430" s="7"/>
      <c r="K430" s="7"/>
      <c r="L430" s="7"/>
    </row>
    <row r="431" spans="10:12" ht="12.75">
      <c r="J431" s="7"/>
      <c r="K431" s="7"/>
      <c r="L431" s="7"/>
    </row>
    <row r="432" spans="10:12" ht="12.75">
      <c r="J432" s="7"/>
      <c r="K432" s="7"/>
      <c r="L432" s="7"/>
    </row>
    <row r="433" spans="10:12" ht="12.75">
      <c r="J433" s="7"/>
      <c r="K433" s="7"/>
      <c r="L433" s="7"/>
    </row>
    <row r="434" spans="10:12" ht="12.75">
      <c r="J434" s="7"/>
      <c r="K434" s="7"/>
      <c r="L434" s="7"/>
    </row>
    <row r="435" spans="10:12" ht="12.75">
      <c r="J435" s="7"/>
      <c r="K435" s="7"/>
      <c r="L435" s="7"/>
    </row>
    <row r="436" spans="10:12" ht="12.75">
      <c r="J436" s="7"/>
      <c r="K436" s="7"/>
      <c r="L436" s="7"/>
    </row>
    <row r="437" spans="10:12" ht="12.75">
      <c r="J437" s="7"/>
      <c r="K437" s="7"/>
      <c r="L437" s="7"/>
    </row>
    <row r="438" spans="10:12" ht="12.75">
      <c r="J438" s="7"/>
      <c r="K438" s="7"/>
      <c r="L438" s="7"/>
    </row>
    <row r="439" spans="10:12" ht="12.75">
      <c r="J439" s="7"/>
      <c r="K439" s="7"/>
      <c r="L439" s="7"/>
    </row>
    <row r="440" spans="10:12" ht="12.75">
      <c r="J440" s="7"/>
      <c r="K440" s="7"/>
      <c r="L440" s="7"/>
    </row>
    <row r="441" spans="10:12" ht="12.75">
      <c r="J441" s="7"/>
      <c r="K441" s="7"/>
      <c r="L441" s="7"/>
    </row>
    <row r="442" spans="10:12" ht="12.75">
      <c r="J442" s="7"/>
      <c r="K442" s="7"/>
      <c r="L442" s="7"/>
    </row>
    <row r="443" spans="10:12" ht="12.75">
      <c r="J443" s="7"/>
      <c r="K443" s="7"/>
      <c r="L443" s="7"/>
    </row>
    <row r="444" spans="10:12" ht="12.75">
      <c r="J444" s="7"/>
      <c r="K444" s="7"/>
      <c r="L444" s="7"/>
    </row>
    <row r="445" spans="10:12" ht="12.75">
      <c r="J445" s="7"/>
      <c r="K445" s="7"/>
      <c r="L445" s="7"/>
    </row>
    <row r="446" spans="10:12" ht="12.75">
      <c r="J446" s="7"/>
      <c r="K446" s="7"/>
      <c r="L446" s="7"/>
    </row>
    <row r="447" spans="10:12" ht="12.75">
      <c r="J447" s="7"/>
      <c r="K447" s="7"/>
      <c r="L447" s="7"/>
    </row>
    <row r="448" spans="10:12" ht="12.75">
      <c r="J448" s="7"/>
      <c r="K448" s="7"/>
      <c r="L448" s="7"/>
    </row>
    <row r="449" spans="10:12" ht="12.75">
      <c r="J449" s="7"/>
      <c r="K449" s="7"/>
      <c r="L449" s="7"/>
    </row>
    <row r="450" spans="10:12" ht="12.75">
      <c r="J450" s="7"/>
      <c r="K450" s="7"/>
      <c r="L450" s="7"/>
    </row>
    <row r="451" spans="10:12" ht="12.75">
      <c r="J451" s="7"/>
      <c r="K451" s="7"/>
      <c r="L451" s="7"/>
    </row>
    <row r="452" spans="10:12" ht="12.75">
      <c r="J452" s="7"/>
      <c r="K452" s="7"/>
      <c r="L452" s="7"/>
    </row>
    <row r="453" spans="10:12" ht="12.75">
      <c r="J453" s="7"/>
      <c r="K453" s="7"/>
      <c r="L453" s="7"/>
    </row>
    <row r="454" spans="10:12" ht="12.75">
      <c r="J454" s="7"/>
      <c r="K454" s="7"/>
      <c r="L454" s="7"/>
    </row>
    <row r="455" spans="10:12" ht="12.75">
      <c r="J455" s="7"/>
      <c r="K455" s="7"/>
      <c r="L455" s="7"/>
    </row>
    <row r="456" spans="10:12" ht="12.75">
      <c r="J456" s="7"/>
      <c r="K456" s="7"/>
      <c r="L456" s="7"/>
    </row>
    <row r="457" spans="10:12" ht="12.75">
      <c r="J457" s="7"/>
      <c r="K457" s="7"/>
      <c r="L457" s="7"/>
    </row>
    <row r="458" spans="10:12" ht="12.75">
      <c r="J458" s="7"/>
      <c r="K458" s="7"/>
      <c r="L458" s="7"/>
    </row>
    <row r="459" spans="10:12" ht="12.75">
      <c r="J459" s="7"/>
      <c r="K459" s="7"/>
      <c r="L459" s="7"/>
    </row>
    <row r="460" spans="10:12" ht="12.75">
      <c r="J460" s="7"/>
      <c r="K460" s="7"/>
      <c r="L460" s="7"/>
    </row>
    <row r="461" spans="10:12" ht="12.75">
      <c r="J461" s="7"/>
      <c r="K461" s="7"/>
      <c r="L461" s="7"/>
    </row>
    <row r="462" spans="10:12" ht="12.75">
      <c r="J462" s="7"/>
      <c r="K462" s="7"/>
      <c r="L462" s="7"/>
    </row>
    <row r="463" spans="10:12" ht="12.75">
      <c r="J463" s="7"/>
      <c r="K463" s="7"/>
      <c r="L463" s="7"/>
    </row>
    <row r="464" spans="10:12" ht="12.75">
      <c r="J464" s="7"/>
      <c r="K464" s="7"/>
      <c r="L464" s="7"/>
    </row>
    <row r="465" spans="10:12" ht="12.75">
      <c r="J465" s="7"/>
      <c r="K465" s="7"/>
      <c r="L465" s="7"/>
    </row>
    <row r="466" spans="10:12" ht="12.75">
      <c r="J466" s="7"/>
      <c r="K466" s="7"/>
      <c r="L466" s="7"/>
    </row>
    <row r="467" spans="10:12" ht="12.75">
      <c r="J467" s="7"/>
      <c r="K467" s="7"/>
      <c r="L467" s="7"/>
    </row>
    <row r="468" spans="10:12" ht="12.75">
      <c r="J468" s="7"/>
      <c r="K468" s="7"/>
      <c r="L468" s="7"/>
    </row>
    <row r="469" spans="10:12" ht="12.75">
      <c r="J469" s="7"/>
      <c r="K469" s="7"/>
      <c r="L469" s="7"/>
    </row>
    <row r="470" spans="10:12" ht="12.75">
      <c r="J470" s="7"/>
      <c r="K470" s="7"/>
      <c r="L470" s="7"/>
    </row>
    <row r="471" spans="10:12" ht="12.75">
      <c r="J471" s="7"/>
      <c r="K471" s="7"/>
      <c r="L471" s="7"/>
    </row>
    <row r="472" spans="10:12" ht="12.75">
      <c r="J472" s="7"/>
      <c r="K472" s="7"/>
      <c r="L472" s="7"/>
    </row>
    <row r="473" spans="10:12" ht="12.75">
      <c r="J473" s="7"/>
      <c r="K473" s="7"/>
      <c r="L473" s="7"/>
    </row>
    <row r="474" spans="10:12" ht="12.75">
      <c r="J474" s="7"/>
      <c r="K474" s="7"/>
      <c r="L474" s="7"/>
    </row>
    <row r="475" spans="10:12" ht="12.75">
      <c r="J475" s="7"/>
      <c r="K475" s="7"/>
      <c r="L475" s="7"/>
    </row>
    <row r="476" spans="10:12" ht="12.75">
      <c r="J476" s="7"/>
      <c r="K476" s="7"/>
      <c r="L476" s="7"/>
    </row>
    <row r="477" spans="10:12" ht="12.75">
      <c r="J477" s="7"/>
      <c r="K477" s="7"/>
      <c r="L477" s="7"/>
    </row>
    <row r="478" spans="10:12" ht="12.75">
      <c r="J478" s="7"/>
      <c r="K478" s="7"/>
      <c r="L478" s="7"/>
    </row>
    <row r="479" spans="10:12" ht="12.75">
      <c r="J479" s="7"/>
      <c r="K479" s="7"/>
      <c r="L479" s="7"/>
    </row>
    <row r="480" spans="10:12" ht="12.75">
      <c r="J480" s="7"/>
      <c r="K480" s="7"/>
      <c r="L480" s="7"/>
    </row>
    <row r="481" spans="10:12" ht="12.75">
      <c r="J481" s="7"/>
      <c r="K481" s="7"/>
      <c r="L481" s="7"/>
    </row>
    <row r="482" spans="10:12" ht="12.75">
      <c r="J482" s="7"/>
      <c r="K482" s="7"/>
      <c r="L482" s="7"/>
    </row>
    <row r="483" spans="10:12" ht="12.75">
      <c r="J483" s="7"/>
      <c r="K483" s="7"/>
      <c r="L483" s="7"/>
    </row>
    <row r="484" spans="10:12" ht="12.75">
      <c r="J484" s="7"/>
      <c r="K484" s="7"/>
      <c r="L484" s="7"/>
    </row>
    <row r="485" spans="10:12" ht="12.75">
      <c r="J485" s="7"/>
      <c r="K485" s="7"/>
      <c r="L485" s="7"/>
    </row>
    <row r="486" spans="10:12" ht="12.75">
      <c r="J486" s="7"/>
      <c r="K486" s="7"/>
      <c r="L486" s="7"/>
    </row>
    <row r="487" spans="10:12" ht="12.75">
      <c r="J487" s="7"/>
      <c r="K487" s="7"/>
      <c r="L487" s="7"/>
    </row>
    <row r="488" spans="10:12" ht="12.75">
      <c r="J488" s="7"/>
      <c r="K488" s="7"/>
      <c r="L488" s="7"/>
    </row>
    <row r="489" spans="10:12" ht="12.75">
      <c r="J489" s="7"/>
      <c r="K489" s="7"/>
      <c r="L489" s="7"/>
    </row>
    <row r="490" spans="10:12" ht="12.75">
      <c r="J490" s="7"/>
      <c r="K490" s="7"/>
      <c r="L490" s="7"/>
    </row>
  </sheetData>
  <sheetProtection/>
  <mergeCells count="31">
    <mergeCell ref="A14:B14"/>
    <mergeCell ref="A24:B24"/>
    <mergeCell ref="A13:B13"/>
    <mergeCell ref="A33:B33"/>
    <mergeCell ref="A35:B35"/>
    <mergeCell ref="A36:B36"/>
    <mergeCell ref="A23:B23"/>
    <mergeCell ref="A58:B58"/>
    <mergeCell ref="A38:B38"/>
    <mergeCell ref="A53:B53"/>
    <mergeCell ref="A54:B54"/>
    <mergeCell ref="A55:B55"/>
    <mergeCell ref="A48:B48"/>
    <mergeCell ref="A57:B57"/>
    <mergeCell ref="A10:B10"/>
    <mergeCell ref="A27:B27"/>
    <mergeCell ref="A28:B28"/>
    <mergeCell ref="A34:B34"/>
    <mergeCell ref="A11:B11"/>
    <mergeCell ref="A15:B15"/>
    <mergeCell ref="A22:B22"/>
    <mergeCell ref="A25:B25"/>
    <mergeCell ref="A26:B26"/>
    <mergeCell ref="A12:B12"/>
    <mergeCell ref="A37:B37"/>
    <mergeCell ref="A52:B52"/>
    <mergeCell ref="A47:B47"/>
    <mergeCell ref="A50:B50"/>
    <mergeCell ref="A49:B49"/>
    <mergeCell ref="A56:B56"/>
    <mergeCell ref="A51:B51"/>
  </mergeCells>
  <printOptions/>
  <pageMargins left="0.7874015748031497" right="0.1968503937007874" top="0.984251968503937" bottom="0.984251968503937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2021-10-22T08:17:56Z</cp:lastPrinted>
  <dcterms:created xsi:type="dcterms:W3CDTF">1996-10-08T23:32:33Z</dcterms:created>
  <dcterms:modified xsi:type="dcterms:W3CDTF">2021-10-22T08:20:01Z</dcterms:modified>
  <cp:category/>
  <cp:version/>
  <cp:contentType/>
  <cp:contentStatus/>
</cp:coreProperties>
</file>