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7605" windowWidth="14505" windowHeight="1725" firstSheet="1" activeTab="8"/>
  </bookViews>
  <sheets>
    <sheet name="ВЕД.РАСХ 2018 (в динамике дек.)" sheetId="1" r:id="rId1"/>
    <sheet name="ПР.№1 ДОХОДЫ 2018" sheetId="2" r:id="rId2"/>
    <sheet name="ПР.№ 2 РАСПРЕД.Б.А.2018" sheetId="3" r:id="rId3"/>
    <sheet name="ПР.№ 3 ВЕД. РАСХОДЫ 2018" sheetId="4" r:id="rId4"/>
    <sheet name="Прил.4 по раз.,подразд." sheetId="5" r:id="rId5"/>
    <sheet name="ПРИЛ.5 Источн.фин-я" sheetId="6" r:id="rId6"/>
    <sheet name="Прил.6" sheetId="7" r:id="rId7"/>
    <sheet name="Прил.7" sheetId="8" r:id="rId8"/>
    <sheet name="Прил.8" sheetId="9" r:id="rId9"/>
    <sheet name="Лист1" sheetId="10" r:id="rId10"/>
  </sheets>
  <definedNames/>
  <calcPr fullCalcOnLoad="1"/>
</workbook>
</file>

<file path=xl/sharedStrings.xml><?xml version="1.0" encoding="utf-8"?>
<sst xmlns="http://schemas.openxmlformats.org/spreadsheetml/2006/main" count="1930" uniqueCount="667">
  <si>
    <t>Прочие поступления от денежных взысканий(штрафов) и иных сумм в возмещение ущерба</t>
  </si>
  <si>
    <t>8.</t>
  </si>
  <si>
    <t>8.1.</t>
  </si>
  <si>
    <t>8.2.</t>
  </si>
  <si>
    <t>II.</t>
  </si>
  <si>
    <t>БЕЗВОЗМЕЗДНЫЕ ПОСТУПЛЕНИЯ</t>
  </si>
  <si>
    <t>ВСЕГО  ДОХОДОВ</t>
  </si>
  <si>
    <t>0503</t>
  </si>
  <si>
    <t>БЛАГОУСТРОЙСТВО</t>
  </si>
  <si>
    <t>ОХРАНА СЕМЬИ И ДЕТСТВА</t>
  </si>
  <si>
    <t>( тыс. руб)</t>
  </si>
  <si>
    <t>10500000000000000</t>
  </si>
  <si>
    <t>10502000020000110</t>
  </si>
  <si>
    <t>11600000000000000</t>
  </si>
  <si>
    <t>11606000010000140</t>
  </si>
  <si>
    <t>11690030030000140</t>
  </si>
  <si>
    <t>11690030030100140</t>
  </si>
  <si>
    <t>11690030030200140</t>
  </si>
  <si>
    <t>20000000000000000</t>
  </si>
  <si>
    <t xml:space="preserve">1.2. 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</si>
  <si>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</si>
  <si>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11690000000000140</t>
  </si>
  <si>
    <t>БЕЗВОЗМЕЗДНЫЕ ПОСТУПЛЕНИЯ ОТ ДРУГИХ БЮДЖЕТОВ БЮДЖЕТНОЙ СИСТЕМЫ РОССИЙСКОЙ ФЕДЕРАЦИИ</t>
  </si>
  <si>
    <t xml:space="preserve">Налог, взимаемый в связи с применением упрощенной системы налогообложения </t>
  </si>
  <si>
    <t>10501000000000110</t>
  </si>
  <si>
    <t>Налог, взимаемый с налогоплательщиков, выбравших в качестве объекта налогообложения доходы</t>
  </si>
  <si>
    <t>Расходы на содержание Главы Местной администрации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</si>
  <si>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</si>
  <si>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</si>
  <si>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</si>
  <si>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1.3.2.2.</t>
  </si>
  <si>
    <t>20200000000000000</t>
  </si>
  <si>
    <t xml:space="preserve">Прочие дотации </t>
  </si>
  <si>
    <t>5.1.1.</t>
  </si>
  <si>
    <t>2.1.1.1.</t>
  </si>
  <si>
    <t>№ п/п</t>
  </si>
  <si>
    <t>1.</t>
  </si>
  <si>
    <t>2.</t>
  </si>
  <si>
    <t>3.</t>
  </si>
  <si>
    <t>6.</t>
  </si>
  <si>
    <t>7.</t>
  </si>
  <si>
    <t>ОБРАЗОВАНИЕ</t>
  </si>
  <si>
    <t>СОЦИАЛЬНАЯ ПОЛИТИКА</t>
  </si>
  <si>
    <t>4.</t>
  </si>
  <si>
    <t>5.</t>
  </si>
  <si>
    <t>Наименование   статей</t>
  </si>
  <si>
    <t>1.1.1.</t>
  </si>
  <si>
    <t>2.1.</t>
  </si>
  <si>
    <t>1.1.</t>
  </si>
  <si>
    <t>1.2.</t>
  </si>
  <si>
    <t>Код целевой статьи</t>
  </si>
  <si>
    <t>1.2.1.</t>
  </si>
  <si>
    <t>1.2.2.</t>
  </si>
  <si>
    <t>Код разде-ла, подраздела</t>
  </si>
  <si>
    <t>Код вида расхо-дов</t>
  </si>
  <si>
    <t>7.1.</t>
  </si>
  <si>
    <t>3.1.</t>
  </si>
  <si>
    <t>4.1.</t>
  </si>
  <si>
    <t>5.1.</t>
  </si>
  <si>
    <t>6.1.</t>
  </si>
  <si>
    <t>6.1.1.</t>
  </si>
  <si>
    <t>4.1.2.</t>
  </si>
  <si>
    <t>4.1.1.</t>
  </si>
  <si>
    <t>7.1.1.</t>
  </si>
  <si>
    <t>0103</t>
  </si>
  <si>
    <t>0309</t>
  </si>
  <si>
    <t>НАЦИОНАЛЬНАЯ БЕЗОПАСНОСТЬ И ПРАВООХРАНИТЕЛЬНАЯ ДЕЯТЕЛЬНОСТЬ</t>
  </si>
  <si>
    <t>0801</t>
  </si>
  <si>
    <t>0707</t>
  </si>
  <si>
    <t>ОБЩЕГОСУДАРСТВЕННЫЕ ВОПРОСЫ</t>
  </si>
  <si>
    <t>0104</t>
  </si>
  <si>
    <t>1.3.</t>
  </si>
  <si>
    <t>ДРУГИЕ ОБЩЕГОСУДАРСТВЕННЫЕ ВОПРОСЫ</t>
  </si>
  <si>
    <t>1.3.2.</t>
  </si>
  <si>
    <t xml:space="preserve">Культура </t>
  </si>
  <si>
    <t>1004</t>
  </si>
  <si>
    <t>1.3.2.1.</t>
  </si>
  <si>
    <t>0102</t>
  </si>
  <si>
    <t>Расходы на содержание Главы Муниципального образования</t>
  </si>
  <si>
    <t>Код ГРБС</t>
  </si>
  <si>
    <t>978</t>
  </si>
  <si>
    <t>ИСТОЧНИКИ ДОХОДОВ</t>
  </si>
  <si>
    <t>I</t>
  </si>
  <si>
    <t xml:space="preserve">1. </t>
  </si>
  <si>
    <t>НАЛОГИ НА СОВОКУПНЫЙ ДОХОД</t>
  </si>
  <si>
    <t>1.1</t>
  </si>
  <si>
    <t>Единый налог на вмененный доход  для отдельных видов деятельности</t>
  </si>
  <si>
    <t>2.1</t>
  </si>
  <si>
    <t>ШТРАФЫ,САНКЦИИ,ВОЗМЕЩЕНИЕ УЩЕРБА</t>
  </si>
  <si>
    <t>1.5.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</si>
  <si>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</si>
  <si>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</si>
  <si>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ФИЗИЧЕСКАЯ КУЛЬТУРА </t>
  </si>
  <si>
    <t>1101</t>
  </si>
  <si>
    <t>10501011010000110</t>
  </si>
  <si>
    <t>10501012010000110</t>
  </si>
  <si>
    <t>1.1.2.</t>
  </si>
  <si>
    <t>10501021010000110</t>
  </si>
  <si>
    <t>10501022010000110</t>
  </si>
  <si>
    <t>10502020020000110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</si>
  <si>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</si>
  <si>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</si>
  <si>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2.1.2.1</t>
  </si>
  <si>
    <t>Расходы на предоставление доплат к пенсии лицам, замещавшим муниципальные должности и должности муниципальной службы</t>
  </si>
  <si>
    <t>10900000000000000</t>
  </si>
  <si>
    <t>ЗАДОЛЖЕННОСТЬ И ПЕРЕРАСЧЕТЫ ПО ОТМЕНЕННЫМ НАЛОГАМ, СБОРАМ И ИНЫМ ОБЯЗАТЕЛЬНЫМ ПЛАТЕЖАМ</t>
  </si>
  <si>
    <t>10904000000000110</t>
  </si>
  <si>
    <t>Налоги на имущество</t>
  </si>
  <si>
    <t>3.1.1.</t>
  </si>
  <si>
    <t>10904040010000110</t>
  </si>
  <si>
    <t>Налог с имущества, переходящего в порядке наследования или дарения</t>
  </si>
  <si>
    <t>1.1.1</t>
  </si>
  <si>
    <t>1.1.3.</t>
  </si>
  <si>
    <t>1.1.4.</t>
  </si>
  <si>
    <t xml:space="preserve">Сумма </t>
  </si>
  <si>
    <t>главного администратора</t>
  </si>
  <si>
    <t>доходов  бюджета МО МО № 78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</si>
  <si>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</si>
  <si>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</si>
  <si>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1.1.5.</t>
  </si>
  <si>
    <t>10501050010000110</t>
  </si>
  <si>
    <t>10502010020000110</t>
  </si>
  <si>
    <t>Единый налог на вмененный доход  для отдельных видов деятельности (за налоговые периоды, истекшие  до 1 января 2011 года)</t>
  </si>
  <si>
    <t>806</t>
  </si>
  <si>
    <t>807</t>
  </si>
  <si>
    <t>863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</si>
  <si>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</si>
  <si>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</si>
  <si>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</si>
  <si>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4.1.1.1.</t>
  </si>
  <si>
    <t>НАЦИОНАЛЬНАЯ ЭКОНОМИКА</t>
  </si>
  <si>
    <t>0401</t>
  </si>
  <si>
    <t>2.1.1.2.</t>
  </si>
  <si>
    <t>1.4.</t>
  </si>
  <si>
    <t>1.4.1.</t>
  </si>
  <si>
    <t>ОБЩЕЭКОНОМИЧЕСКИЕ ВОПРОСЫ</t>
  </si>
  <si>
    <t>0705</t>
  </si>
  <si>
    <t>ПРОФЕССИОНАЛЬНАЯ ПОДГОТОВКА, ПЕРЕПОДГОТОВКА И ПОВЫШЕНИЕ КВАЛИФИКАЦИИ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</si>
  <si>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</si>
  <si>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содержание и обеспечение деятельности представительного органа местного самоуправления</t>
  </si>
  <si>
    <t>4.1.2.1.</t>
  </si>
  <si>
    <t>Расходы на  содержание и обеспечение деятельности муниципального казенного учреждения "МЦ  78"</t>
  </si>
  <si>
    <t>8.1.1.</t>
  </si>
  <si>
    <t>9.</t>
  </si>
  <si>
    <t>9.1.1.1</t>
  </si>
  <si>
    <t>Налог, взимаемый в связи с применением патентной системы налогообложения</t>
  </si>
  <si>
    <t>Муниципальный Совет МО МО № 78 (886)</t>
  </si>
  <si>
    <t>886</t>
  </si>
  <si>
    <t>1.1.1.1.</t>
  </si>
  <si>
    <t>2.1.1.</t>
  </si>
  <si>
    <t>02</t>
  </si>
  <si>
    <t>01</t>
  </si>
  <si>
    <t>03</t>
  </si>
  <si>
    <t>2.1.2.</t>
  </si>
  <si>
    <t>04</t>
  </si>
  <si>
    <t>ЖИЛИЩНО-КОММУНАЛЬНОЕ ХОЗЯЙСТВО</t>
  </si>
  <si>
    <t>05</t>
  </si>
  <si>
    <t>07</t>
  </si>
  <si>
    <t>08</t>
  </si>
  <si>
    <t>10</t>
  </si>
  <si>
    <t>7.1.1.1</t>
  </si>
  <si>
    <t>11</t>
  </si>
  <si>
    <t>НАЛОГОВЫЕ И НЕНАЛОГОВЫЕ ДОХОДЫ</t>
  </si>
  <si>
    <t>100</t>
  </si>
  <si>
    <t>200</t>
  </si>
  <si>
    <t>800</t>
  </si>
  <si>
    <t>300</t>
  </si>
  <si>
    <t>Иные бюджетные ассигнования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</si>
  <si>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</si>
  <si>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0100</t>
  </si>
  <si>
    <t>Резервные фонды</t>
  </si>
  <si>
    <t>0111</t>
  </si>
  <si>
    <t>Закупка товаров, работ, услуг для государственных (муниципальных) нужд</t>
  </si>
  <si>
    <t>0300</t>
  </si>
  <si>
    <t>0400</t>
  </si>
  <si>
    <t>0500</t>
  </si>
  <si>
    <t>Муниципальная программа "Благоустройство  придомовых и дворовых территорий"</t>
  </si>
  <si>
    <t>Муниципальная программа "Озеленение территории муниципального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</si>
  <si>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</si>
  <si>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</si>
  <si>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</si>
  <si>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</si>
  <si>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</si>
  <si>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 xml:space="preserve">КУЛЬТУРА И КИНЕМАТОГРАФИЯ </t>
  </si>
  <si>
    <t>0800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</si>
  <si>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</si>
  <si>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1000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</si>
  <si>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</si>
  <si>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</si>
  <si>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</si>
  <si>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</si>
  <si>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1.1.1.1.1.</t>
  </si>
  <si>
    <t>1.1.2.1.</t>
  </si>
  <si>
    <t>1.1.2.1.1</t>
  </si>
  <si>
    <t>1.1.2.2.</t>
  </si>
  <si>
    <t>2.1.1.1.1.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</si>
  <si>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</si>
  <si>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МЕСТНАЯ АДМИНИСТРАЦИЯ МО МО   № 78 (978)</t>
  </si>
  <si>
    <t>2.1.1.3.</t>
  </si>
  <si>
    <t>2.1.1.2.1.</t>
  </si>
  <si>
    <t>2.1.1.2.2.</t>
  </si>
  <si>
    <t>2.1.1.2.3.</t>
  </si>
  <si>
    <t>2.1.1.3.1.</t>
  </si>
  <si>
    <t>2.1.2.1.1</t>
  </si>
  <si>
    <t>2.1.3.</t>
  </si>
  <si>
    <t>2.1.3.1</t>
  </si>
  <si>
    <t>2.1.3.1.1</t>
  </si>
  <si>
    <t>2.2.</t>
  </si>
  <si>
    <t>2.2.1</t>
  </si>
  <si>
    <t>2.2.1.1</t>
  </si>
  <si>
    <t>2.2.1.1.1</t>
  </si>
  <si>
    <t>2.3.</t>
  </si>
  <si>
    <t>2.4.</t>
  </si>
  <si>
    <t>2.5.</t>
  </si>
  <si>
    <t>2.6.</t>
  </si>
  <si>
    <t>2.7.</t>
  </si>
  <si>
    <t>2.8.</t>
  </si>
  <si>
    <t>2.8.1.</t>
  </si>
  <si>
    <t>2.8.2.</t>
  </si>
  <si>
    <t>2.9.</t>
  </si>
  <si>
    <t>2.9.1</t>
  </si>
  <si>
    <t>2.9.1.1</t>
  </si>
  <si>
    <t>2.9.1.1.1</t>
  </si>
  <si>
    <t>2.8.2.2.</t>
  </si>
  <si>
    <t>2.8.2.2.1</t>
  </si>
  <si>
    <t>2.8.1.1.</t>
  </si>
  <si>
    <t>2.8.1.1.1</t>
  </si>
  <si>
    <t>2.7.1.</t>
  </si>
  <si>
    <t>2.7.1.1.</t>
  </si>
  <si>
    <t>2.7.1.1.1</t>
  </si>
  <si>
    <t>2.7.1.2.</t>
  </si>
  <si>
    <t>2.7.1.2.1</t>
  </si>
  <si>
    <t>2.7.1.3.</t>
  </si>
  <si>
    <t>2.7.1.3.1</t>
  </si>
  <si>
    <t>2.3.1.</t>
  </si>
  <si>
    <t>2.3.1.1.</t>
  </si>
  <si>
    <t>2.3.1.1.1.</t>
  </si>
  <si>
    <t>2.4.1.</t>
  </si>
  <si>
    <t>2.4.1.1.</t>
  </si>
  <si>
    <t>2.4.1.1.1.</t>
  </si>
  <si>
    <t>2.4.1.2.</t>
  </si>
  <si>
    <t>2.4.1.2.1.</t>
  </si>
  <si>
    <t>2.5.1.</t>
  </si>
  <si>
    <t>2.5.1.1.</t>
  </si>
  <si>
    <t>2.5.1.1.1.</t>
  </si>
  <si>
    <t>2.6.1.</t>
  </si>
  <si>
    <t>2.6.1.1.</t>
  </si>
  <si>
    <t>2.6.1.1.1.</t>
  </si>
  <si>
    <t>2.6.2.</t>
  </si>
  <si>
    <t>2.6.2.1.</t>
  </si>
  <si>
    <t>2.6.2.1.1</t>
  </si>
  <si>
    <t>Социальное обеспечение  и иные выплаты населению</t>
  </si>
  <si>
    <t>3.1.1.1.</t>
  </si>
  <si>
    <t>5.1.1.1.</t>
  </si>
  <si>
    <t>6.1.1.1.</t>
  </si>
  <si>
    <t>6.2.</t>
  </si>
  <si>
    <t>6.2.1.</t>
  </si>
  <si>
    <t>6.2.1.1</t>
  </si>
  <si>
    <t>7.1.2.</t>
  </si>
  <si>
    <t>7.1.2.1</t>
  </si>
  <si>
    <t>7.1.3.</t>
  </si>
  <si>
    <t>7.1.3.1</t>
  </si>
  <si>
    <t>2.1.1</t>
  </si>
  <si>
    <t>9.1</t>
  </si>
  <si>
    <t>9.1.1</t>
  </si>
  <si>
    <t>8.2.2.1</t>
  </si>
  <si>
    <t>8.2.2.</t>
  </si>
  <si>
    <t>06</t>
  </si>
  <si>
    <t xml:space="preserve">Сумма          </t>
  </si>
  <si>
    <t>(тыс.руб.)</t>
  </si>
  <si>
    <t xml:space="preserve">                               </t>
  </si>
  <si>
    <t xml:space="preserve">                                </t>
  </si>
  <si>
    <t>Код вида расходов</t>
  </si>
  <si>
    <t>10504030020000110</t>
  </si>
  <si>
    <t xml:space="preserve"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</si>
  <si>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>2.2.1.2</t>
  </si>
  <si>
    <t>2.2.1.2.1</t>
  </si>
  <si>
    <t>1202</t>
  </si>
  <si>
    <t>СРЕДСТВА МАССОВОЙ ИНФОРМАЦИИ</t>
  </si>
  <si>
    <t>1200</t>
  </si>
  <si>
    <t>Периодическая печать и издательства</t>
  </si>
  <si>
    <t>2.10.</t>
  </si>
  <si>
    <t>2.10.1</t>
  </si>
  <si>
    <t>2.10.1.1</t>
  </si>
  <si>
    <t>2.10.1.1.1</t>
  </si>
  <si>
    <t>10.</t>
  </si>
  <si>
    <t>10.1</t>
  </si>
  <si>
    <t>10.1.1</t>
  </si>
  <si>
    <t>10.1.1.1</t>
  </si>
  <si>
    <t>1.1.2.2.1</t>
  </si>
  <si>
    <t>Расходы на содержание  депутатов Муниципального Совета, осуществляющих свою деятельность на постоянной основе</t>
  </si>
  <si>
    <t>2.1.3.2</t>
  </si>
  <si>
    <t>2.1.3.2.1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</si>
  <si>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</si>
  <si>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1.2.2.1</t>
  </si>
  <si>
    <t>Наименование раздела, подраздела</t>
  </si>
  <si>
    <t>№ раздела, подраздела</t>
  </si>
  <si>
    <t>Сумма        (тыс.руб.)</t>
  </si>
  <si>
    <t>Общеэкономические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</si>
  <si>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</si>
  <si>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</si>
  <si>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</si>
  <si>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</si>
  <si>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</si>
  <si>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</si>
  <si>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</si>
  <si>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</si>
  <si>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</si>
  <si>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</si>
  <si>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</si>
  <si>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Культура и кинематография</t>
  </si>
  <si>
    <t>Культура</t>
  </si>
  <si>
    <t>Социальная политика</t>
  </si>
  <si>
    <t>Физическая культура и спорт</t>
  </si>
  <si>
    <t>Физическая культура</t>
  </si>
  <si>
    <t>ИТОГО:</t>
  </si>
  <si>
    <t>9.1.</t>
  </si>
  <si>
    <t>10.1.</t>
  </si>
  <si>
    <t>Средства массовой информации</t>
  </si>
  <si>
    <t>2.3.1.2.</t>
  </si>
  <si>
    <t>2.3.1.2.1.</t>
  </si>
  <si>
    <t>Муниципальная программа "Осуществление защиты прав потребителей"</t>
  </si>
  <si>
    <t>Сумма</t>
  </si>
  <si>
    <t>808,815, 820,824, 825,828</t>
  </si>
  <si>
    <t>1.2.3.</t>
  </si>
  <si>
    <t>1.2.3.1.</t>
  </si>
  <si>
    <t>1.2.3.2.</t>
  </si>
  <si>
    <t>1.2.4.</t>
  </si>
  <si>
    <t>1.2.4.1.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</si>
  <si>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</si>
  <si>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1.1.2.3.</t>
  </si>
  <si>
    <t>1.1.2.3.1.</t>
  </si>
  <si>
    <t>0020100010</t>
  </si>
  <si>
    <t>0020200020</t>
  </si>
  <si>
    <t>0020300020</t>
  </si>
  <si>
    <t>0020400020</t>
  </si>
  <si>
    <t>0700000060</t>
  </si>
  <si>
    <t>4280000180</t>
  </si>
  <si>
    <t>5050000230</t>
  </si>
  <si>
    <t>2.1.1.4.</t>
  </si>
  <si>
    <t>2.1.1.4.1.</t>
  </si>
  <si>
    <t>10 00 00 00 00 00 0000 000</t>
  </si>
  <si>
    <t>0020500440</t>
  </si>
  <si>
    <t>0020600030</t>
  </si>
  <si>
    <t>0020700040</t>
  </si>
  <si>
    <t>51180G0860</t>
  </si>
  <si>
    <t>51180G0870</t>
  </si>
  <si>
    <t>09208G0100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</si>
  <si>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</si>
  <si>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</si>
  <si>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Прочие дотации  бюджетам внутригородских муниципальных образований городов федерального значения </t>
  </si>
  <si>
    <t>Денежные средства от уплаты поставщиком (подрядчиком,исполнителем) неустойки (штраф,пени) за неисполнение или ненадлежащее исполнение  им условий  гражданско- правовой сделки</t>
  </si>
  <si>
    <t>11690030030400140</t>
  </si>
  <si>
    <t>МО МО № 78</t>
  </si>
  <si>
    <t>Внутригородского Муниципального образования Санкт-Петербурга</t>
  </si>
  <si>
    <t xml:space="preserve"> </t>
  </si>
  <si>
    <t xml:space="preserve">                       Доходы местного бюджета</t>
  </si>
  <si>
    <t>Приложение  2</t>
  </si>
  <si>
    <t xml:space="preserve">            муниципальный округ № 78 по разделам, подразделам</t>
  </si>
  <si>
    <t>2.7.1.4.</t>
  </si>
  <si>
    <t>7.1.4.</t>
  </si>
  <si>
    <t>1.2.1.1.</t>
  </si>
  <si>
    <t>1.2.1.2.</t>
  </si>
  <si>
    <t>1.1.2.2.1.</t>
  </si>
  <si>
    <t>1.1.2.2.2.</t>
  </si>
  <si>
    <t>1.1.2.2.3.</t>
  </si>
  <si>
    <t>Расходы на содержание и обеспечение деятельности Местной администрации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</si>
  <si>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</si>
  <si>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09209G0850</t>
  </si>
  <si>
    <t>2.1.1.4.2.</t>
  </si>
  <si>
    <t>Резервный фонд Местной администрации</t>
  </si>
  <si>
    <t>0920100070</t>
  </si>
  <si>
    <t>0920200070</t>
  </si>
  <si>
    <t>2190000090</t>
  </si>
  <si>
    <t>2190300090</t>
  </si>
  <si>
    <t>5100000120</t>
  </si>
  <si>
    <t>0920000120</t>
  </si>
  <si>
    <t>3510000130</t>
  </si>
  <si>
    <t>3510000150</t>
  </si>
  <si>
    <t>4100000170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</si>
  <si>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</si>
  <si>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4310000190</t>
  </si>
  <si>
    <t>4310000490</t>
  </si>
  <si>
    <t>4310000510</t>
  </si>
  <si>
    <t>4310000530</t>
  </si>
  <si>
    <t>4500000460</t>
  </si>
  <si>
    <t>2.7.1.1.2</t>
  </si>
  <si>
    <t>2.7.1.1.3</t>
  </si>
  <si>
    <t>4500000200</t>
  </si>
  <si>
    <t>4500000210</t>
  </si>
  <si>
    <t>2.7.1.4.1.</t>
  </si>
  <si>
    <t>2.7.1.5.</t>
  </si>
  <si>
    <t>2.7.1.5.1</t>
  </si>
  <si>
    <t>2.7.1.6.</t>
  </si>
  <si>
    <t>2.7.1.6.1.</t>
  </si>
  <si>
    <t>Меры социальной поддержки населения по публичным нормативным обязательствам</t>
  </si>
  <si>
    <t>312</t>
  </si>
  <si>
    <t>2.8.2.3.</t>
  </si>
  <si>
    <t>2.8.2.3.1</t>
  </si>
  <si>
    <t>5120000240</t>
  </si>
  <si>
    <t>4570000250</t>
  </si>
  <si>
    <t>РАСХОДЫ всего:</t>
  </si>
  <si>
    <t>1.3.1.</t>
  </si>
  <si>
    <t>1.3.1.1.</t>
  </si>
  <si>
    <t>1.3.3.</t>
  </si>
  <si>
    <t>1.3.3.1.</t>
  </si>
  <si>
    <t>1.4.1.1.</t>
  </si>
  <si>
    <t>1.5.1</t>
  </si>
  <si>
    <t>1.5.1.1.</t>
  </si>
  <si>
    <t>1.5.2</t>
  </si>
  <si>
    <t>1.5.2.1.</t>
  </si>
  <si>
    <t xml:space="preserve">      11</t>
  </si>
  <si>
    <t xml:space="preserve">      13</t>
  </si>
  <si>
    <t xml:space="preserve">       09</t>
  </si>
  <si>
    <t xml:space="preserve">           05</t>
  </si>
  <si>
    <t>7.1.1.2</t>
  </si>
  <si>
    <t>7.1.1.3</t>
  </si>
  <si>
    <t>7.1.4.1.</t>
  </si>
  <si>
    <t>7.1.5.</t>
  </si>
  <si>
    <t>7.1.5.1</t>
  </si>
  <si>
    <t>7.1.6.</t>
  </si>
  <si>
    <t>7.1.6.1.</t>
  </si>
  <si>
    <t>8.2.3.1</t>
  </si>
  <si>
    <t>8.2.3.</t>
  </si>
  <si>
    <t>РАСХОДЫ всего :</t>
  </si>
  <si>
    <t>Ведомственная структура расходов</t>
  </si>
  <si>
    <t xml:space="preserve">   местного бюджета Внутригородского  Муниципального образования </t>
  </si>
  <si>
    <t xml:space="preserve">                        Санкт-Петербурга  муниципальный округ № 78</t>
  </si>
  <si>
    <t>Муниципальная программа "Выпуск и распространение информационного бюллетеня "Ваш Муниципальный", опубликование муниципальных правовых актов, иной информации"</t>
  </si>
  <si>
    <t>Муниципальная программа "Организация и проведение мероприятий по сохранению и развитию местных традиций и обрядов "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</si>
  <si>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</si>
  <si>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</si>
  <si>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 xml:space="preserve">                                                     МО МО № 78</t>
  </si>
  <si>
    <t xml:space="preserve">                                                     Муниципального Совета</t>
  </si>
  <si>
    <t>Муниципального Совета</t>
  </si>
  <si>
    <t xml:space="preserve">                                       муниципальный округ № 78</t>
  </si>
  <si>
    <t xml:space="preserve">МОЛОДЕЖНАЯ ПОЛИТИКА </t>
  </si>
  <si>
    <t>2.6.3.</t>
  </si>
  <si>
    <t>ДРУГИЕ ВОПРОСЫ В ОБЛАСТИ ОБРАЗОВАНИЯ</t>
  </si>
  <si>
    <t>0709</t>
  </si>
  <si>
    <t>2.6.3.1.</t>
  </si>
  <si>
    <t>2.6.3.1.1</t>
  </si>
  <si>
    <t>2.6.3.2.</t>
  </si>
  <si>
    <t>2.6.3.2.1</t>
  </si>
  <si>
    <t>2.6.3.3.</t>
  </si>
  <si>
    <t>2.6.3.3.1</t>
  </si>
  <si>
    <t xml:space="preserve">                                     Распределение бюджетных ассигнований</t>
  </si>
  <si>
    <t xml:space="preserve">    Санкт-Петербурга  муниципальный округ № 78 по разделам, подразделам,</t>
  </si>
  <si>
    <t>целевым статьям и группам видов расходов классификации расходов бюджета</t>
  </si>
  <si>
    <t>6.3.</t>
  </si>
  <si>
    <t>09</t>
  </si>
  <si>
    <t>6.3.1.</t>
  </si>
  <si>
    <t>6.3.1.1</t>
  </si>
  <si>
    <t>6.3.2.</t>
  </si>
  <si>
    <t>6.3.2.1</t>
  </si>
  <si>
    <t>6.3.3.</t>
  </si>
  <si>
    <t>6.3.3.1</t>
  </si>
  <si>
    <t xml:space="preserve">Молодежная политика </t>
  </si>
  <si>
    <t>Другие вопросы в области образования</t>
  </si>
  <si>
    <t xml:space="preserve">Муниципальная программа "Организация и финансирование временного трудоустройства несовершеннолетних в возрасте от 14 до 18 лет в свободное от учебы время" </t>
  </si>
  <si>
    <t>Приложение  6</t>
  </si>
  <si>
    <t>Наименование</t>
  </si>
  <si>
    <t>Местная администрация МО МО № 78</t>
  </si>
  <si>
    <t xml:space="preserve">                                  Источники финансирования дефицита местного бюджета</t>
  </si>
  <si>
    <t xml:space="preserve">                   Внутригородского  Муниципального образования Санкт-Петербурга</t>
  </si>
  <si>
    <t xml:space="preserve">     муниципальный округ № 78</t>
  </si>
  <si>
    <t xml:space="preserve"> ( тыс. руб.)</t>
  </si>
  <si>
    <t>Код</t>
  </si>
  <si>
    <t>000 01 00 00 00  0000 000</t>
  </si>
  <si>
    <t>ИСТОЧНИКИ ВНУТРЕННЕГО ФИНАНСИРОВАНИЯ ДЕФИЦИТОВ БЮДЖЕТОВ</t>
  </si>
  <si>
    <t>000 01 05 00 00 00  0000 000</t>
  </si>
  <si>
    <t>ИЗМЕНЕНИЕ ОСТАТКОВ СРЕДСТВ НА СЧЕТАХ ПО УЧЕТУ СРЕДСТВ БЮДЖЕТОВ</t>
  </si>
  <si>
    <t>000 01 05 00 00 00 0000 500</t>
  </si>
  <si>
    <t>Увеличение  остатков средств  бюджетов</t>
  </si>
  <si>
    <t>000 01 05 02 00 00  0000 500</t>
  </si>
  <si>
    <t>Увеличение  прочих остатков средств  бюджетов</t>
  </si>
  <si>
    <t>000 01 05 02 01 00  0000 510</t>
  </si>
  <si>
    <t>Увеличение  прочих остатков денежных средств  бюджетов</t>
  </si>
  <si>
    <t>978 01 05 02 01 03  0000 510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</si>
  <si>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</si>
  <si>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000 01 05 00 00 00  0000 600</t>
  </si>
  <si>
    <t>Уменьшение остатков средств бюджетов</t>
  </si>
  <si>
    <t>000 01 05 02 00 00  0000 600</t>
  </si>
  <si>
    <t>Уменьшение  прочих остатков средств  бюджетов</t>
  </si>
  <si>
    <t>000 01 05 02 01 00  0000 610</t>
  </si>
  <si>
    <t>Уменьшение прочих остатков денежных средств  бюджетов</t>
  </si>
  <si>
    <t xml:space="preserve">Уменьшениение  прочих остатков денежных средств  бюджетов внутригородских муниципальных образований городов федерального значения </t>
  </si>
  <si>
    <t>Приложение  7</t>
  </si>
  <si>
    <t>978 01 05 02 01 03  0000 610</t>
  </si>
  <si>
    <t>20230027030200151</t>
  </si>
  <si>
    <t>20230027030100151</t>
  </si>
  <si>
    <t>20230027030000151</t>
  </si>
  <si>
    <t>20230024030200151</t>
  </si>
  <si>
    <t>20230024030100151</t>
  </si>
  <si>
    <t>20230024030000151</t>
  </si>
  <si>
    <t>20230000000000151</t>
  </si>
  <si>
    <t>Минимальный налог, зачисляемый в бюджеты субъектов Российской Федерации (за налоговые периоды истекшие до 1 января 2016 года</t>
  </si>
  <si>
    <t>10504000020000110</t>
  </si>
  <si>
    <t>Налог, взимаемый в связи с применением патентной системы налогообложения, зачисляемые в бюджеты городов федерального значения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</si>
  <si>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 за исключением статьи 37-2 указанного Закона Санкт-Петербурга</t>
  </si>
  <si>
    <t>00209G0850</t>
  </si>
  <si>
    <t>4500001560</t>
  </si>
  <si>
    <t>4500002560</t>
  </si>
  <si>
    <t>4500000570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</si>
  <si>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</si>
  <si>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</si>
  <si>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</si>
  <si>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</si>
  <si>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</si>
  <si>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</si>
  <si>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</si>
  <si>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</si>
  <si>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</si>
  <si>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</si>
  <si>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</si>
  <si>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</si>
  <si>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</si>
  <si>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</si>
  <si>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</si>
  <si>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№17</t>
  </si>
  <si>
    <t>№16</t>
  </si>
  <si>
    <t>№18</t>
  </si>
  <si>
    <t>№19</t>
  </si>
  <si>
    <t>№20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</si>
  <si>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</si>
  <si>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4.1.1</t>
  </si>
  <si>
    <t>4.1.2</t>
  </si>
  <si>
    <t>4.2.</t>
  </si>
  <si>
    <t>4.2.1.</t>
  </si>
  <si>
    <t>4.2.1.1.</t>
  </si>
  <si>
    <t>4.2.1.1.1</t>
  </si>
  <si>
    <t>4.2.1.1.2</t>
  </si>
  <si>
    <t>4.2.1.1.3</t>
  </si>
  <si>
    <t>4.2.1.1.4</t>
  </si>
  <si>
    <t>4.2.1.2</t>
  </si>
  <si>
    <t>4.2.1.3</t>
  </si>
  <si>
    <t>11300000000000000</t>
  </si>
  <si>
    <t>ДОХОДЫ ОТ ОКАЗАНИЯ ПЛАТНЫХ УСЛУГ(РАБОТ) И КОМПЕНСАЦИИ ЗАТРАТ ГОСУДАРСТВА</t>
  </si>
  <si>
    <t>11302993030000130</t>
  </si>
  <si>
    <t>Прочие доходы от компенсации затрат бюджетов внутригородских муниципальных образований городов федерального значения</t>
  </si>
  <si>
    <t>11302993030100130</t>
  </si>
  <si>
    <t>№21</t>
  </si>
  <si>
    <t>Ведоственная структура расходов</t>
  </si>
  <si>
    <t xml:space="preserve">                    местного бюджета Внутригородского Муниципального образования </t>
  </si>
  <si>
    <t xml:space="preserve">                                       Санкт-Петербурга муниципальный округ № 78</t>
  </si>
  <si>
    <t>Приложение  5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</si>
  <si>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</si>
  <si>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                                                   на  2018 год</t>
  </si>
  <si>
    <t xml:space="preserve">                                     на 2018 год</t>
  </si>
  <si>
    <t>Закупка товаров, работ и услуг для  обеспечения государственных (муниципальных) нужд</t>
  </si>
  <si>
    <t>Закупка товаров, работ, услуг для обеспечения государственных (муниципальных) нужд</t>
  </si>
  <si>
    <t>Расходы на выполнение государственного 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</si>
  <si>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Муниципальная программа "Организация информирования, консультирования и содействия жителям  муниципального образования  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</si>
  <si>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Муниципальная программа "Участие в профилактике  терроризма и экстремизма, а также минимизации и ликвидации последствий  проявления терроризма и экстремизма в границах муниципального образования "</t>
  </si>
  <si>
    <t>Муниципальная программа "Участие в мероприятиях по охране окружающей среды в границах муниципального образования "</t>
  </si>
  <si>
    <t>Муниципальная программа "Военно-патриотическое воспитание молодежи муниципального образования"</t>
  </si>
  <si>
    <t>Муниципальная программа "Участие в реализации мер по профилактике  дорожно-транспортного травматизма на территории муниципального образования "</t>
  </si>
  <si>
    <t>Муниципальная программа "Организация и проведение досуговых мероприятий для детей и подростков, проживающих на территории муниципального образования "</t>
  </si>
  <si>
    <t>Муниципальная программа  "Организация и проведение досуговых мероприятий для жителей муниципального образования "</t>
  </si>
  <si>
    <t>Муниципальная программа "Обеспечение  условий для развития на территории муниципального образования   физической культуры и массового спорта, организация и проведение официальных физкультурных мероприятий,физкультурно-оздоровительных  и спортивных мероприятий"</t>
  </si>
  <si>
    <t xml:space="preserve">Муниципальная программа "Содействие развитию малого бизнеса на территории муниципального образования " </t>
  </si>
  <si>
    <t>Муниципальная программа "Военно-патриотическое воспитание молодежи муниципального образования "</t>
  </si>
  <si>
    <t>Муниципальная программа "Обеспечение  условий для развития на территории муниципального образования  физической культуры и массового спорта, организация и проведение официальных физкультурных мероприятий, физкультурно-оздоровительных и спортивных мероприятий"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</si>
  <si>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</si>
  <si>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 xml:space="preserve">             на 2018 год</t>
  </si>
  <si>
    <t xml:space="preserve">                                                                   на 2018 год</t>
  </si>
  <si>
    <t>Приложение  3</t>
  </si>
  <si>
    <t xml:space="preserve">                                                                               на 2018 год</t>
  </si>
  <si>
    <t>Приложение  8</t>
  </si>
  <si>
    <t xml:space="preserve">Объем бюджетных ассигнований на финансовое обеспечение реализации муниципальных программ </t>
  </si>
  <si>
    <t>Внутригородского Муниципального образования Санкт-Петербурга муниципальный округ № 78</t>
  </si>
  <si>
    <r>
      <t xml:space="preserve">                                                                            </t>
    </r>
    <r>
      <rPr>
        <sz val="9"/>
        <rFont val="Arial"/>
        <family val="2"/>
      </rPr>
      <t>(тыс. рублей)</t>
    </r>
  </si>
  <si>
    <t>Наименование программы</t>
  </si>
  <si>
    <t>Расходы на 2018 год</t>
  </si>
  <si>
    <t>Заказчик программы, ответственный за исполнение</t>
  </si>
  <si>
    <t>Всего</t>
  </si>
  <si>
    <t>в том числе</t>
  </si>
  <si>
    <t>Федеральный бюджет</t>
  </si>
  <si>
    <t>местный бюджет</t>
  </si>
  <si>
    <t>Бюджет муниципального района (городского округа с внутригородским делением)</t>
  </si>
  <si>
    <t>Бюджет городского, сельского поселения (внутригородского района)</t>
  </si>
  <si>
    <t>Бюджет субъекта РФ</t>
  </si>
  <si>
    <t xml:space="preserve">                                        на 2018  год </t>
  </si>
  <si>
    <t>Приложение  9</t>
  </si>
  <si>
    <t>Приложение 10</t>
  </si>
  <si>
    <t>к  решению</t>
  </si>
  <si>
    <t>Наименование публичного нормативного обязательства</t>
  </si>
  <si>
    <t xml:space="preserve">         Внутригородского  Муниципального образования Санкт-Петербурга</t>
  </si>
  <si>
    <t>Код классификации расходов бюджетов</t>
  </si>
  <si>
    <t xml:space="preserve">                          направляемых на публичных нормативных обязательств </t>
  </si>
  <si>
    <t xml:space="preserve">                на 2018 год</t>
  </si>
  <si>
    <t>тыс.руб.</t>
  </si>
  <si>
    <t>Наименование субвенции</t>
  </si>
  <si>
    <t xml:space="preserve"> Внутригородского Муниципального образования Санкт-Петербурга муниципальный округ №78 </t>
  </si>
  <si>
    <t xml:space="preserve">                                                     к  решению</t>
  </si>
  <si>
    <t>Приложение 11</t>
  </si>
  <si>
    <t xml:space="preserve">                                                     Приложение  4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</si>
  <si>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</si>
  <si>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денежных средств на содержание детей, находящихся под опекой или попечительством, и денежных средств на содержание детей, переданных на воспитание в приемные семьи в Санкт-Петербурге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</si>
  <si>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вознаграждения приемным родителям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</si>
  <si>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</si>
  <si>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                                               на исполнение  отдельных  государственных  полномочий</t>
  </si>
  <si>
    <t xml:space="preserve">                                                  на 2018 год </t>
  </si>
  <si>
    <t xml:space="preserve">          местного  бюджета Внутригородского Муниципального образования </t>
  </si>
  <si>
    <t xml:space="preserve">                                                                  на  2018 год</t>
  </si>
  <si>
    <t xml:space="preserve">                      Распределение  бюджетных ассигнований местного  бюджета </t>
  </si>
  <si>
    <t xml:space="preserve">        Внутригородского Муниципального образования Санкт-Петербурга муниципальный округ № 78</t>
  </si>
  <si>
    <t xml:space="preserve">                                     Объем бюджетных ассигнований местного бюджета</t>
  </si>
  <si>
    <t>Объем и распределение субвенций, получаемых в местный бюджет</t>
  </si>
  <si>
    <t>Общегосударственные вопросы</t>
  </si>
  <si>
    <t>Охрана семьи и детства</t>
  </si>
  <si>
    <t>8.1.1.1</t>
  </si>
  <si>
    <t>2.1.1.1</t>
  </si>
  <si>
    <t>1.2.1.1</t>
  </si>
  <si>
    <t>1001</t>
  </si>
  <si>
    <t>ПЕНСИОННОЕ ОБЕСПЕЧЕНИЕ</t>
  </si>
  <si>
    <t>Пенсионное обеспечение</t>
  </si>
  <si>
    <t>6.3.4.</t>
  </si>
  <si>
    <t>6.3.4.1</t>
  </si>
  <si>
    <t>0920000520</t>
  </si>
  <si>
    <t>Субвенции бюджетам  бюджетной системы Российской Федерации</t>
  </si>
  <si>
    <t>20219999030000151</t>
  </si>
  <si>
    <t>20219999000000151</t>
  </si>
  <si>
    <t>Приложение</t>
  </si>
  <si>
    <t>к Пояснительной записке</t>
  </si>
  <si>
    <t xml:space="preserve">Сумма по решению МС МО МО № 78 от 29.11.17 № 21            </t>
  </si>
  <si>
    <t>изменения  по бюджетн росписям</t>
  </si>
  <si>
    <t>Бюдж.росп. от 19.12.2018</t>
  </si>
  <si>
    <t>предполагаемые изменения  в  декабре</t>
  </si>
  <si>
    <t>сумма по проекту решения МС декабрь</t>
  </si>
  <si>
    <t>0412</t>
  </si>
  <si>
    <t>Руководитель финансово-бюджетного отдела                                                                                                    Линдеркина М.С.</t>
  </si>
  <si>
    <t>11302993030200130</t>
  </si>
  <si>
    <t>Другие виды прочих доходов от компенсации затрат бюджетов внутригородских муниципальных образований санкт-Петербурга</t>
  </si>
  <si>
    <t>3.2.</t>
  </si>
  <si>
    <t>ДРУГИЕ ВОПРОСЫ В ОБЛАСТИ НАЦИОНАЛЬНОЙ ЭКОНОМИКИ</t>
  </si>
  <si>
    <t>12</t>
  </si>
  <si>
    <t>3.2.1.</t>
  </si>
  <si>
    <t>3.2.1.1.</t>
  </si>
  <si>
    <t>2.3.2.</t>
  </si>
  <si>
    <t>2.3.2.1.</t>
  </si>
  <si>
    <t>2.3.2.1.1.</t>
  </si>
  <si>
    <t xml:space="preserve">                                           (с изменениями по бюджетным росписям)</t>
  </si>
  <si>
    <t>1.3.1.2.</t>
  </si>
  <si>
    <t>1.3.1.3.</t>
  </si>
  <si>
    <t>1.3.3.2.</t>
  </si>
  <si>
    <t>2.1.1.1.2.</t>
  </si>
  <si>
    <t>2.1.1.1.3.</t>
  </si>
  <si>
    <t>2.1.1.3.2.</t>
  </si>
  <si>
    <t>Другие вопросы в области национальной экономики</t>
  </si>
  <si>
    <t>от 29.11.2017  № 21</t>
  </si>
  <si>
    <t>от 29.11. 2017 № 21</t>
  </si>
  <si>
    <t>от 29.11.2017 № 21</t>
  </si>
  <si>
    <t xml:space="preserve">                                                     от 29.11. 2017 № 21</t>
  </si>
  <si>
    <t>от __.__.2018  № ___</t>
  </si>
  <si>
    <t>Приложение 8</t>
  </si>
  <si>
    <t>Приложение 7</t>
  </si>
  <si>
    <t>от __.__. 2018 № __</t>
  </si>
  <si>
    <t>от __.__.2018 № __</t>
  </si>
  <si>
    <t>от __.__.2018 № ___</t>
  </si>
  <si>
    <t>от __.__. 2018 № ___</t>
  </si>
  <si>
    <t>Приложение  4</t>
  </si>
  <si>
    <t xml:space="preserve">                                                     от __.__. 2018 № ___</t>
  </si>
  <si>
    <t xml:space="preserve">                                                     Приложение  1</t>
  </si>
  <si>
    <t xml:space="preserve">                                                     к проекту  решения</t>
  </si>
  <si>
    <t>к проекту  решения</t>
  </si>
  <si>
    <t>к проекту решения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</si>
</sst>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"/>
    <numFmt numFmtId="182" formatCode="0.0"/>
    <numFmt numFmtId="183" formatCode="#,##0.0_р_."/>
    <numFmt numFmtId="184" formatCode="0.000000000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;[Red]0.0"/>
    <numFmt numFmtId="191" formatCode="0.00000"/>
  </numFmts>
  <fonts count="9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8"/>
      <name val="Arial Black"/>
      <family val="2"/>
    </font>
    <font>
      <b/>
      <sz val="10"/>
      <name val="Arial Black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2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11"/>
      <color indexed="17"/>
      <name val="Arial"/>
      <family val="2"/>
    </font>
    <font>
      <sz val="8"/>
      <color indexed="17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1"/>
      <color rgb="FF00B050"/>
      <name val="Arial"/>
      <family val="2"/>
    </font>
    <font>
      <sz val="8"/>
      <color rgb="FF00B05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55">
      <alignment/>
      <protection/>
    </xf>
    <xf numFmtId="0" fontId="0" fillId="0" borderId="0" xfId="55" applyAlignment="1">
      <alignment horizontal="center" vertical="center"/>
      <protection/>
    </xf>
    <xf numFmtId="0" fontId="0" fillId="0" borderId="0" xfId="55" applyBorder="1" applyAlignment="1">
      <alignment horizontal="center" vertical="center"/>
      <protection/>
    </xf>
    <xf numFmtId="182" fontId="11" fillId="0" borderId="0" xfId="55" applyNumberFormat="1" applyFont="1" applyFill="1" applyBorder="1" applyAlignment="1">
      <alignment horizontal="center" vertical="center"/>
      <protection/>
    </xf>
    <xf numFmtId="182" fontId="14" fillId="0" borderId="0" xfId="55" applyNumberFormat="1" applyFont="1" applyFill="1" applyBorder="1" applyAlignment="1">
      <alignment horizontal="center" vertical="center"/>
      <protection/>
    </xf>
    <xf numFmtId="182" fontId="16" fillId="0" borderId="0" xfId="55" applyNumberFormat="1" applyFont="1" applyFill="1" applyBorder="1" applyAlignment="1">
      <alignment horizontal="center" vertical="center"/>
      <protection/>
    </xf>
    <xf numFmtId="182" fontId="1" fillId="0" borderId="0" xfId="55" applyNumberFormat="1" applyFont="1" applyFill="1" applyBorder="1" applyAlignment="1">
      <alignment horizontal="center" vertical="center"/>
      <protection/>
    </xf>
    <xf numFmtId="182" fontId="9" fillId="0" borderId="0" xfId="55" applyNumberFormat="1" applyFont="1" applyFill="1" applyBorder="1" applyAlignment="1">
      <alignment horizontal="center" vertical="center"/>
      <protection/>
    </xf>
    <xf numFmtId="182" fontId="16" fillId="0" borderId="0" xfId="55" applyNumberFormat="1" applyFont="1" applyFill="1" applyBorder="1" applyAlignment="1">
      <alignment horizontal="center" vertical="center" wrapText="1"/>
      <protection/>
    </xf>
    <xf numFmtId="182" fontId="0" fillId="0" borderId="0" xfId="55" applyNumberFormat="1">
      <alignment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horizontal="left" vertical="center"/>
      <protection/>
    </xf>
    <xf numFmtId="0" fontId="0" fillId="0" borderId="0" xfId="53" applyFill="1">
      <alignment/>
      <protection/>
    </xf>
    <xf numFmtId="182" fontId="0" fillId="0" borderId="0" xfId="55" applyNumberFormat="1" applyFont="1">
      <alignment/>
      <protection/>
    </xf>
    <xf numFmtId="182" fontId="6" fillId="0" borderId="0" xfId="55" applyNumberFormat="1" applyFont="1" applyFill="1" applyBorder="1" applyAlignment="1">
      <alignment horizontal="center" vertical="center"/>
      <protection/>
    </xf>
    <xf numFmtId="182" fontId="1" fillId="0" borderId="0" xfId="55" applyNumberFormat="1" applyFont="1" applyBorder="1" applyAlignment="1">
      <alignment horizontal="center" vertical="center"/>
      <protection/>
    </xf>
    <xf numFmtId="182" fontId="2" fillId="0" borderId="0" xfId="55" applyNumberFormat="1" applyFont="1" applyFill="1" applyBorder="1" applyAlignment="1">
      <alignment horizontal="center" vertical="center"/>
      <protection/>
    </xf>
    <xf numFmtId="0" fontId="1" fillId="0" borderId="0" xfId="55" applyFont="1" applyAlignment="1">
      <alignment horizontal="center" vertical="center"/>
      <protection/>
    </xf>
    <xf numFmtId="182" fontId="1" fillId="0" borderId="0" xfId="55" applyNumberFormat="1" applyFont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3" fillId="0" borderId="10" xfId="56" applyNumberFormat="1" applyFont="1" applyFill="1" applyBorder="1" applyAlignment="1">
      <alignment horizontal="center" vertical="center"/>
      <protection/>
    </xf>
    <xf numFmtId="49" fontId="0" fillId="0" borderId="11" xfId="56" applyNumberFormat="1" applyFont="1" applyFill="1" applyBorder="1" applyAlignment="1">
      <alignment horizontal="center" vertical="center" wrapText="1"/>
      <protection/>
    </xf>
    <xf numFmtId="0" fontId="0" fillId="0" borderId="0" xfId="55" applyFont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182" fontId="4" fillId="0" borderId="0" xfId="56" applyNumberFormat="1" applyFont="1" applyFill="1" applyBorder="1" applyAlignment="1">
      <alignment horizontal="center" vertical="center"/>
      <protection/>
    </xf>
    <xf numFmtId="182" fontId="4" fillId="0" borderId="0" xfId="56" applyNumberFormat="1" applyFont="1" applyFill="1" applyBorder="1" applyAlignment="1">
      <alignment horizontal="center" vertical="center" wrapText="1"/>
      <protection/>
    </xf>
    <xf numFmtId="182" fontId="3" fillId="0" borderId="0" xfId="56" applyNumberFormat="1" applyFont="1" applyFill="1" applyBorder="1" applyAlignment="1">
      <alignment horizontal="center" vertical="center" wrapText="1"/>
      <protection/>
    </xf>
    <xf numFmtId="49" fontId="3" fillId="0" borderId="0" xfId="56" applyNumberFormat="1" applyFont="1" applyFill="1" applyBorder="1" applyAlignment="1">
      <alignment horizontal="center" vertical="center" wrapText="1"/>
      <protection/>
    </xf>
    <xf numFmtId="49" fontId="3" fillId="0" borderId="0" xfId="56" applyNumberFormat="1" applyFont="1" applyFill="1" applyBorder="1" applyAlignment="1">
      <alignment horizontal="left" vertical="center" wrapText="1"/>
      <protection/>
    </xf>
    <xf numFmtId="49" fontId="0" fillId="0" borderId="10" xfId="56" applyNumberFormat="1" applyFont="1" applyFill="1" applyBorder="1" applyAlignment="1">
      <alignment horizontal="left" vertical="center" wrapText="1"/>
      <protection/>
    </xf>
    <xf numFmtId="49" fontId="3" fillId="0" borderId="0" xfId="56" applyNumberFormat="1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left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182" fontId="4" fillId="0" borderId="0" xfId="53" applyNumberFormat="1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49" fontId="1" fillId="0" borderId="0" xfId="56" applyNumberFormat="1" applyFont="1" applyFill="1" applyBorder="1" applyAlignment="1">
      <alignment horizontal="left" vertical="top" wrapText="1"/>
      <protection/>
    </xf>
    <xf numFmtId="49" fontId="1" fillId="0" borderId="0" xfId="56" applyNumberFormat="1" applyFont="1" applyFill="1" applyBorder="1" applyAlignment="1">
      <alignment horizontal="center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82" fontId="1" fillId="0" borderId="0" xfId="56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56" applyFont="1" applyFill="1" applyBorder="1">
      <alignment/>
      <protection/>
    </xf>
    <xf numFmtId="49" fontId="0" fillId="0" borderId="0" xfId="56" applyNumberFormat="1" applyFont="1" applyFill="1" applyBorder="1" applyAlignment="1">
      <alignment horizontal="left" vertical="center" wrapText="1"/>
      <protection/>
    </xf>
    <xf numFmtId="49" fontId="0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53">
      <alignment/>
      <protection/>
    </xf>
    <xf numFmtId="182" fontId="1" fillId="0" borderId="0" xfId="53" applyNumberFormat="1" applyFont="1" applyFill="1" applyBorder="1" applyAlignment="1">
      <alignment horizontal="center" vertical="center"/>
      <protection/>
    </xf>
    <xf numFmtId="182" fontId="0" fillId="0" borderId="0" xfId="53" applyNumberFormat="1" applyFont="1" applyFill="1" applyBorder="1" applyAlignment="1">
      <alignment horizontal="center" vertical="center"/>
      <protection/>
    </xf>
    <xf numFmtId="182" fontId="1" fillId="0" borderId="0" xfId="56" applyNumberFormat="1" applyFont="1" applyFill="1" applyBorder="1" applyAlignment="1">
      <alignment horizontal="center" vertical="center"/>
      <protection/>
    </xf>
    <xf numFmtId="49" fontId="83" fillId="0" borderId="0" xfId="56" applyNumberFormat="1" applyFont="1" applyFill="1" applyBorder="1" applyAlignment="1">
      <alignment horizontal="center" vertical="center" wrapText="1"/>
      <protection/>
    </xf>
    <xf numFmtId="49" fontId="3" fillId="0" borderId="12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>
      <alignment/>
      <protection/>
    </xf>
    <xf numFmtId="49" fontId="3" fillId="0" borderId="11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182" fontId="2" fillId="0" borderId="10" xfId="56" applyNumberFormat="1" applyFont="1" applyFill="1" applyBorder="1" applyAlignment="1">
      <alignment horizontal="center" vertical="center" wrapText="1"/>
      <protection/>
    </xf>
    <xf numFmtId="182" fontId="6" fillId="0" borderId="10" xfId="0" applyNumberFormat="1" applyFont="1" applyFill="1" applyBorder="1" applyAlignment="1">
      <alignment horizontal="center" vertical="center"/>
    </xf>
    <xf numFmtId="49" fontId="2" fillId="0" borderId="10" xfId="56" applyNumberFormat="1" applyFont="1" applyFill="1" applyBorder="1" applyAlignment="1">
      <alignment horizontal="left" vertical="center" wrapText="1"/>
      <protection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49" fontId="2" fillId="0" borderId="13" xfId="56" applyNumberFormat="1" applyFont="1" applyFill="1" applyBorder="1" applyAlignment="1">
      <alignment horizontal="left" vertical="center" wrapText="1"/>
      <protection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182" fontId="2" fillId="0" borderId="10" xfId="53" applyNumberFormat="1" applyFont="1" applyFill="1" applyBorder="1" applyAlignment="1">
      <alignment horizontal="center" vertical="center"/>
      <protection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49" fontId="6" fillId="0" borderId="10" xfId="56" applyNumberFormat="1" applyFont="1" applyFill="1" applyBorder="1" applyAlignment="1">
      <alignment horizontal="left" vertical="top" wrapText="1"/>
      <protection/>
    </xf>
    <xf numFmtId="182" fontId="3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3" fillId="0" borderId="0" xfId="55" applyFont="1" applyFill="1" applyBorder="1">
      <alignment/>
      <protection/>
    </xf>
    <xf numFmtId="182" fontId="0" fillId="0" borderId="0" xfId="56" applyNumberFormat="1" applyFont="1" applyFill="1" applyBorder="1" applyAlignment="1">
      <alignment horizontal="center" vertical="center" wrapText="1"/>
      <protection/>
    </xf>
    <xf numFmtId="182" fontId="0" fillId="0" borderId="0" xfId="56" applyNumberFormat="1" applyFont="1" applyFill="1" applyBorder="1" applyAlignment="1">
      <alignment horizontal="center" vertical="center"/>
      <protection/>
    </xf>
    <xf numFmtId="182" fontId="84" fillId="0" borderId="0" xfId="56" applyNumberFormat="1" applyFont="1" applyFill="1" applyBorder="1" applyAlignment="1">
      <alignment horizontal="center" vertical="center" wrapText="1"/>
      <protection/>
    </xf>
    <xf numFmtId="182" fontId="85" fillId="0" borderId="14" xfId="56" applyNumberFormat="1" applyFont="1" applyFill="1" applyBorder="1" applyAlignment="1">
      <alignment horizontal="center" vertical="center" wrapText="1"/>
      <protection/>
    </xf>
    <xf numFmtId="182" fontId="85" fillId="0" borderId="14" xfId="56" applyNumberFormat="1" applyFont="1" applyFill="1" applyBorder="1" applyAlignment="1">
      <alignment horizontal="center" vertical="center"/>
      <protection/>
    </xf>
    <xf numFmtId="182" fontId="85" fillId="0" borderId="14" xfId="53" applyNumberFormat="1" applyFont="1" applyFill="1" applyBorder="1" applyAlignment="1">
      <alignment horizontal="center" vertical="center"/>
      <protection/>
    </xf>
    <xf numFmtId="182" fontId="84" fillId="0" borderId="14" xfId="56" applyNumberFormat="1" applyFont="1" applyFill="1" applyBorder="1" applyAlignment="1">
      <alignment horizontal="center" vertical="center" wrapText="1"/>
      <protection/>
    </xf>
    <xf numFmtId="49" fontId="86" fillId="0" borderId="0" xfId="56" applyNumberFormat="1" applyFont="1" applyFill="1" applyBorder="1" applyAlignment="1">
      <alignment horizontal="left" vertical="center" wrapText="1"/>
      <protection/>
    </xf>
    <xf numFmtId="49" fontId="87" fillId="0" borderId="0" xfId="56" applyNumberFormat="1" applyFont="1" applyFill="1" applyBorder="1" applyAlignment="1">
      <alignment horizontal="center" vertical="center" wrapText="1"/>
      <protection/>
    </xf>
    <xf numFmtId="49" fontId="86" fillId="0" borderId="0" xfId="56" applyNumberFormat="1" applyFont="1" applyFill="1" applyBorder="1" applyAlignment="1">
      <alignment horizontal="center" vertical="center"/>
      <protection/>
    </xf>
    <xf numFmtId="49" fontId="1" fillId="0" borderId="11" xfId="56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0" fillId="0" borderId="11" xfId="56" applyFont="1" applyFill="1" applyBorder="1">
      <alignment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1" fillId="0" borderId="11" xfId="56" applyFont="1" applyFill="1" applyBorder="1">
      <alignment/>
      <protection/>
    </xf>
    <xf numFmtId="49" fontId="21" fillId="0" borderId="12" xfId="56" applyNumberFormat="1" applyFont="1" applyFill="1" applyBorder="1" applyAlignment="1">
      <alignment horizontal="center" vertical="center"/>
      <protection/>
    </xf>
    <xf numFmtId="49" fontId="21" fillId="0" borderId="12" xfId="56" applyNumberFormat="1" applyFont="1" applyFill="1" applyBorder="1" applyAlignment="1">
      <alignment horizontal="left" vertical="center" wrapText="1"/>
      <protection/>
    </xf>
    <xf numFmtId="49" fontId="1" fillId="0" borderId="12" xfId="56" applyNumberFormat="1" applyFont="1" applyFill="1" applyBorder="1" applyAlignment="1">
      <alignment horizontal="center" vertical="center" wrapText="1"/>
      <protection/>
    </xf>
    <xf numFmtId="49" fontId="0" fillId="0" borderId="12" xfId="56" applyNumberFormat="1" applyFont="1" applyFill="1" applyBorder="1" applyAlignment="1">
      <alignment horizontal="center" vertical="center" wrapText="1"/>
      <protection/>
    </xf>
    <xf numFmtId="49" fontId="0" fillId="0" borderId="15" xfId="56" applyNumberFormat="1" applyFont="1" applyFill="1" applyBorder="1" applyAlignment="1">
      <alignment horizontal="center" vertical="center" wrapText="1"/>
      <protection/>
    </xf>
    <xf numFmtId="0" fontId="0" fillId="0" borderId="0" xfId="55" applyFont="1" applyFill="1">
      <alignment/>
      <protection/>
    </xf>
    <xf numFmtId="0" fontId="0" fillId="0" borderId="0" xfId="55" applyFont="1">
      <alignment/>
      <protection/>
    </xf>
    <xf numFmtId="49" fontId="21" fillId="0" borderId="10" xfId="56" applyNumberFormat="1" applyFont="1" applyFill="1" applyBorder="1" applyAlignment="1">
      <alignment horizontal="center" vertical="center"/>
      <protection/>
    </xf>
    <xf numFmtId="49" fontId="21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56" applyNumberFormat="1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right" vertical="center" wrapText="1"/>
      <protection/>
    </xf>
    <xf numFmtId="49" fontId="1" fillId="0" borderId="10" xfId="56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182" fontId="0" fillId="0" borderId="0" xfId="55" applyNumberFormat="1" applyAlignment="1">
      <alignment horizontal="center" vertical="center"/>
      <protection/>
    </xf>
    <xf numFmtId="49" fontId="7" fillId="0" borderId="10" xfId="56" applyNumberFormat="1" applyFont="1" applyFill="1" applyBorder="1" applyAlignment="1">
      <alignment horizontal="center" vertical="center"/>
      <protection/>
    </xf>
    <xf numFmtId="182" fontId="1" fillId="0" borderId="10" xfId="56" applyNumberFormat="1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0" fillId="0" borderId="0" xfId="53" applyFont="1" applyFill="1">
      <alignment/>
      <protection/>
    </xf>
    <xf numFmtId="0" fontId="27" fillId="0" borderId="0" xfId="53" applyFont="1">
      <alignment/>
      <protection/>
    </xf>
    <xf numFmtId="49" fontId="1" fillId="0" borderId="12" xfId="53" applyNumberFormat="1" applyFont="1" applyBorder="1" applyAlignment="1">
      <alignment horizontal="center" vertical="center" wrapText="1"/>
      <protection/>
    </xf>
    <xf numFmtId="0" fontId="9" fillId="0" borderId="0" xfId="53" applyFont="1">
      <alignment/>
      <protection/>
    </xf>
    <xf numFmtId="182" fontId="5" fillId="0" borderId="12" xfId="53" applyNumberFormat="1" applyFont="1" applyBorder="1" applyAlignment="1">
      <alignment horizontal="center" vertical="center" wrapText="1"/>
      <protection/>
    </xf>
    <xf numFmtId="182" fontId="5" fillId="0" borderId="10" xfId="53" applyNumberFormat="1" applyFont="1" applyBorder="1" applyAlignment="1">
      <alignment horizontal="center" vertical="center" wrapText="1"/>
      <protection/>
    </xf>
    <xf numFmtId="0" fontId="0" fillId="0" borderId="0" xfId="53" applyBorder="1">
      <alignment/>
      <protection/>
    </xf>
    <xf numFmtId="0" fontId="0" fillId="0" borderId="0" xfId="53" applyFont="1" applyBorder="1">
      <alignment/>
      <protection/>
    </xf>
    <xf numFmtId="182" fontId="5" fillId="0" borderId="0" xfId="53" applyNumberFormat="1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49" fontId="0" fillId="0" borderId="0" xfId="53" applyNumberFormat="1" applyFont="1">
      <alignment/>
      <protection/>
    </xf>
    <xf numFmtId="0" fontId="5" fillId="0" borderId="0" xfId="53" applyFont="1" applyAlignment="1">
      <alignment horizontal="left" vertical="center"/>
      <protection/>
    </xf>
    <xf numFmtId="0" fontId="28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49" fontId="1" fillId="0" borderId="16" xfId="53" applyNumberFormat="1" applyFont="1" applyBorder="1" applyAlignment="1">
      <alignment horizontal="center" vertical="center" wrapText="1"/>
      <protection/>
    </xf>
    <xf numFmtId="49" fontId="1" fillId="0" borderId="17" xfId="53" applyNumberFormat="1" applyFont="1" applyBorder="1" applyAlignment="1">
      <alignment horizontal="center" vertical="center" wrapText="1"/>
      <protection/>
    </xf>
    <xf numFmtId="49" fontId="1" fillId="0" borderId="18" xfId="53" applyNumberFormat="1" applyFont="1" applyBorder="1" applyAlignment="1">
      <alignment horizontal="center" vertical="center" wrapText="1"/>
      <protection/>
    </xf>
    <xf numFmtId="49" fontId="5" fillId="0" borderId="12" xfId="53" applyNumberFormat="1" applyFont="1" applyBorder="1" applyAlignment="1">
      <alignment horizontal="left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9" fontId="5" fillId="0" borderId="10" xfId="53" applyNumberFormat="1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182" fontId="6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182" fontId="2" fillId="0" borderId="10" xfId="53" applyNumberFormat="1" applyFont="1" applyBorder="1" applyAlignment="1">
      <alignment horizontal="center" vertical="center" wrapText="1"/>
      <protection/>
    </xf>
    <xf numFmtId="49" fontId="22" fillId="0" borderId="0" xfId="55" applyNumberFormat="1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>
      <alignment horizontal="center" vertical="center"/>
      <protection/>
    </xf>
    <xf numFmtId="49" fontId="14" fillId="0" borderId="0" xfId="55" applyNumberFormat="1" applyFont="1" applyFill="1" applyBorder="1" applyAlignment="1">
      <alignment horizontal="center" vertical="center" wrapText="1"/>
      <protection/>
    </xf>
    <xf numFmtId="49" fontId="23" fillId="0" borderId="0" xfId="55" applyNumberFormat="1" applyFont="1" applyFill="1" applyBorder="1" applyAlignment="1">
      <alignment horizontal="left" vertical="center" wrapText="1"/>
      <protection/>
    </xf>
    <xf numFmtId="182" fontId="22" fillId="0" borderId="0" xfId="55" applyNumberFormat="1" applyFont="1" applyFill="1" applyBorder="1" applyAlignment="1">
      <alignment horizontal="center" vertical="center" wrapText="1"/>
      <protection/>
    </xf>
    <xf numFmtId="49" fontId="23" fillId="0" borderId="0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/>
      <protection/>
    </xf>
    <xf numFmtId="49" fontId="11" fillId="0" borderId="0" xfId="55" applyNumberFormat="1" applyFont="1" applyFill="1" applyBorder="1" applyAlignment="1">
      <alignment horizontal="center" vertical="center" wrapText="1"/>
      <protection/>
    </xf>
    <xf numFmtId="182" fontId="11" fillId="0" borderId="0" xfId="55" applyNumberFormat="1" applyFont="1" applyFill="1" applyBorder="1" applyAlignment="1">
      <alignment horizontal="center" vertical="center" wrapText="1"/>
      <protection/>
    </xf>
    <xf numFmtId="182" fontId="1" fillId="0" borderId="10" xfId="0" applyNumberFormat="1" applyFont="1" applyBorder="1" applyAlignment="1">
      <alignment horizontal="center" vertical="center"/>
    </xf>
    <xf numFmtId="49" fontId="16" fillId="0" borderId="0" xfId="55" applyNumberFormat="1" applyFont="1" applyFill="1" applyBorder="1" applyAlignment="1">
      <alignment horizontal="center" vertical="center" wrapText="1"/>
      <protection/>
    </xf>
    <xf numFmtId="49" fontId="16" fillId="0" borderId="0" xfId="55" applyNumberFormat="1" applyFont="1" applyFill="1" applyBorder="1" applyAlignment="1">
      <alignment horizontal="left" vertical="center" wrapText="1"/>
      <protection/>
    </xf>
    <xf numFmtId="0" fontId="0" fillId="0" borderId="0" xfId="55" applyBorder="1">
      <alignment/>
      <protection/>
    </xf>
    <xf numFmtId="182" fontId="0" fillId="0" borderId="0" xfId="55" applyNumberFormat="1" applyFont="1" applyFill="1" applyBorder="1" applyAlignment="1">
      <alignment horizontal="center" vertical="center"/>
      <protection/>
    </xf>
    <xf numFmtId="182" fontId="3" fillId="5" borderId="10" xfId="53" applyNumberFormat="1" applyFont="1" applyFill="1" applyBorder="1" applyAlignment="1">
      <alignment horizontal="center" vertical="center"/>
      <protection/>
    </xf>
    <xf numFmtId="49" fontId="3" fillId="0" borderId="10" xfId="56" applyNumberFormat="1" applyFont="1" applyFill="1" applyBorder="1" applyAlignment="1">
      <alignment horizontal="left" vertical="center" wrapText="1"/>
      <protection/>
    </xf>
    <xf numFmtId="0" fontId="6" fillId="0" borderId="0" xfId="55" applyFont="1">
      <alignment/>
      <protection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4" fillId="0" borderId="0" xfId="56" applyNumberFormat="1" applyFont="1" applyFill="1" applyBorder="1" applyAlignment="1">
      <alignment horizontal="center" vertical="center"/>
      <protection/>
    </xf>
    <xf numFmtId="49" fontId="2" fillId="0" borderId="0" xfId="56" applyNumberFormat="1" applyFont="1" applyFill="1" applyBorder="1" applyAlignment="1">
      <alignment horizontal="left" vertical="center" wrapText="1"/>
      <protection/>
    </xf>
    <xf numFmtId="49" fontId="6" fillId="0" borderId="0" xfId="56" applyNumberFormat="1" applyFont="1" applyFill="1" applyBorder="1" applyAlignment="1">
      <alignment horizontal="left" vertical="center" wrapText="1"/>
      <protection/>
    </xf>
    <xf numFmtId="0" fontId="0" fillId="0" borderId="0" xfId="56" applyFont="1" applyFill="1" applyBorder="1">
      <alignment/>
      <protection/>
    </xf>
    <xf numFmtId="182" fontId="2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56" applyFont="1" applyFill="1" applyBorder="1" applyAlignment="1">
      <alignment horizontal="center" vertical="center"/>
      <protection/>
    </xf>
    <xf numFmtId="182" fontId="2" fillId="0" borderId="10" xfId="56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82" fontId="6" fillId="0" borderId="10" xfId="53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6" fillId="0" borderId="10" xfId="56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left" vertical="center" wrapText="1"/>
    </xf>
    <xf numFmtId="182" fontId="26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/>
    </xf>
    <xf numFmtId="0" fontId="24" fillId="0" borderId="10" xfId="0" applyFont="1" applyBorder="1" applyAlignment="1">
      <alignment horizontal="left" vertical="center"/>
    </xf>
    <xf numFmtId="182" fontId="24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53" applyAlignment="1">
      <alignment horizontal="center" vertical="center"/>
      <protection/>
    </xf>
    <xf numFmtId="0" fontId="3" fillId="0" borderId="0" xfId="53" applyFont="1" applyFill="1">
      <alignment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9" fillId="0" borderId="0" xfId="53" applyFont="1" applyFill="1" applyBorder="1">
      <alignment/>
      <protection/>
    </xf>
    <xf numFmtId="0" fontId="0" fillId="0" borderId="0" xfId="53" applyFill="1" applyBorder="1">
      <alignment/>
      <protection/>
    </xf>
    <xf numFmtId="0" fontId="0" fillId="0" borderId="0" xfId="53" applyFont="1" applyFill="1" applyBorder="1">
      <alignment/>
      <protection/>
    </xf>
    <xf numFmtId="0" fontId="2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49" fontId="7" fillId="0" borderId="10" xfId="57" applyNumberFormat="1" applyFont="1" applyFill="1" applyBorder="1" applyAlignment="1">
      <alignment horizontal="center" vertical="center"/>
      <protection/>
    </xf>
    <xf numFmtId="49" fontId="3" fillId="0" borderId="10" xfId="57" applyNumberFormat="1" applyFont="1" applyFill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2" fillId="0" borderId="10" xfId="56" applyNumberFormat="1" applyFont="1" applyFill="1" applyBorder="1" applyAlignment="1">
      <alignment horizontal="center" vertical="center"/>
      <protection/>
    </xf>
    <xf numFmtId="49" fontId="2" fillId="0" borderId="10" xfId="56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center" vertical="center"/>
      <protection/>
    </xf>
    <xf numFmtId="2" fontId="0" fillId="0" borderId="0" xfId="53" applyNumberFormat="1" applyFont="1" applyFill="1" applyBorder="1" applyAlignment="1">
      <alignment horizontal="center" vertical="center"/>
      <protection/>
    </xf>
    <xf numFmtId="182" fontId="6" fillId="0" borderId="10" xfId="56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182" fontId="0" fillId="0" borderId="0" xfId="53" applyNumberFormat="1" applyFill="1" applyBorder="1" applyAlignment="1">
      <alignment horizontal="center" vertical="center"/>
      <protection/>
    </xf>
    <xf numFmtId="49" fontId="2" fillId="0" borderId="12" xfId="56" applyNumberFormat="1" applyFont="1" applyFill="1" applyBorder="1" applyAlignment="1">
      <alignment horizontal="center" vertical="center"/>
      <protection/>
    </xf>
    <xf numFmtId="49" fontId="2" fillId="0" borderId="12" xfId="56" applyNumberFormat="1" applyFont="1" applyFill="1" applyBorder="1" applyAlignment="1">
      <alignment horizontal="left" vertical="center" wrapText="1"/>
      <protection/>
    </xf>
    <xf numFmtId="49" fontId="2" fillId="0" borderId="12" xfId="56" applyNumberFormat="1" applyFont="1" applyFill="1" applyBorder="1" applyAlignment="1">
      <alignment horizontal="center" vertical="center" wrapText="1"/>
      <protection/>
    </xf>
    <xf numFmtId="49" fontId="6" fillId="0" borderId="12" xfId="56" applyNumberFormat="1" applyFont="1" applyFill="1" applyBorder="1" applyAlignment="1">
      <alignment horizontal="center" vertical="center" wrapText="1"/>
      <protection/>
    </xf>
    <xf numFmtId="49" fontId="6" fillId="0" borderId="15" xfId="56" applyNumberFormat="1" applyFont="1" applyFill="1" applyBorder="1" applyAlignment="1">
      <alignment horizontal="center" vertical="center" wrapText="1"/>
      <protection/>
    </xf>
    <xf numFmtId="0" fontId="83" fillId="0" borderId="0" xfId="53" applyFont="1">
      <alignment/>
      <protection/>
    </xf>
    <xf numFmtId="0" fontId="3" fillId="0" borderId="0" xfId="53" applyFont="1" applyFill="1" applyBorder="1" applyAlignment="1">
      <alignment horizontal="left" vertical="center"/>
      <protection/>
    </xf>
    <xf numFmtId="0" fontId="6" fillId="0" borderId="11" xfId="56" applyFont="1" applyFill="1" applyBorder="1">
      <alignment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2" fillId="0" borderId="11" xfId="56" applyFont="1" applyFill="1" applyBorder="1">
      <alignment/>
      <protection/>
    </xf>
    <xf numFmtId="0" fontId="2" fillId="0" borderId="0" xfId="53" applyFont="1" applyFill="1" applyAlignment="1">
      <alignment vertical="center" wrapText="1"/>
      <protection/>
    </xf>
    <xf numFmtId="182" fontId="1" fillId="3" borderId="0" xfId="53" applyNumberFormat="1" applyFont="1" applyFill="1" applyBorder="1" applyAlignment="1">
      <alignment horizontal="center" vertical="center"/>
      <protection/>
    </xf>
    <xf numFmtId="182" fontId="6" fillId="0" borderId="13" xfId="53" applyNumberFormat="1" applyFont="1" applyFill="1" applyBorder="1" applyAlignment="1">
      <alignment horizontal="center" vertical="center"/>
      <protection/>
    </xf>
    <xf numFmtId="0" fontId="2" fillId="0" borderId="10" xfId="56" applyFont="1" applyFill="1" applyBorder="1">
      <alignment/>
      <protection/>
    </xf>
    <xf numFmtId="0" fontId="6" fillId="0" borderId="13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wrapText="1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3" fillId="0" borderId="0" xfId="53" applyFont="1" applyAlignment="1">
      <alignment wrapText="1"/>
      <protection/>
    </xf>
    <xf numFmtId="0" fontId="6" fillId="0" borderId="0" xfId="53" applyFont="1" applyFill="1" applyBorder="1">
      <alignment/>
      <protection/>
    </xf>
    <xf numFmtId="49" fontId="3" fillId="0" borderId="0" xfId="53" applyNumberFormat="1" applyFont="1" applyFill="1" applyBorder="1" applyAlignment="1">
      <alignment wrapText="1"/>
      <protection/>
    </xf>
    <xf numFmtId="0" fontId="2" fillId="0" borderId="10" xfId="53" applyFont="1" applyFill="1" applyBorder="1" applyAlignment="1">
      <alignment vertical="center" wrapText="1"/>
      <protection/>
    </xf>
    <xf numFmtId="0" fontId="6" fillId="0" borderId="10" xfId="53" applyFont="1" applyFill="1" applyBorder="1">
      <alignment/>
      <protection/>
    </xf>
    <xf numFmtId="0" fontId="0" fillId="0" borderId="0" xfId="53" applyFont="1" applyFill="1" applyBorder="1" applyAlignment="1">
      <alignment horizontal="center" vertical="center"/>
      <protection/>
    </xf>
    <xf numFmtId="182" fontId="2" fillId="0" borderId="13" xfId="53" applyNumberFormat="1" applyFont="1" applyFill="1" applyBorder="1" applyAlignment="1">
      <alignment horizontal="center" vertical="center"/>
      <protection/>
    </xf>
    <xf numFmtId="0" fontId="0" fillId="5" borderId="0" xfId="53" applyFill="1">
      <alignment/>
      <protection/>
    </xf>
    <xf numFmtId="0" fontId="6" fillId="0" borderId="11" xfId="53" applyFont="1" applyFill="1" applyBorder="1">
      <alignment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>
      <alignment/>
      <protection/>
    </xf>
    <xf numFmtId="49" fontId="2" fillId="0" borderId="10" xfId="53" applyNumberFormat="1" applyFont="1" applyFill="1" applyBorder="1" applyAlignment="1">
      <alignment horizontal="left" vertical="center"/>
      <protection/>
    </xf>
    <xf numFmtId="49" fontId="2" fillId="0" borderId="10" xfId="53" applyNumberFormat="1" applyFont="1" applyFill="1" applyBorder="1" applyAlignment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1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Border="1">
      <alignment/>
      <protection/>
    </xf>
    <xf numFmtId="49" fontId="4" fillId="0" borderId="0" xfId="53" applyNumberFormat="1" applyFont="1" applyFill="1" applyBorder="1" applyAlignment="1">
      <alignment horizontal="left" vertical="center"/>
      <protection/>
    </xf>
    <xf numFmtId="49" fontId="4" fillId="0" borderId="0" xfId="53" applyNumberFormat="1" applyFont="1" applyFill="1" applyBorder="1" applyAlignment="1">
      <alignment horizontal="left" vertical="center" wrapText="1"/>
      <protection/>
    </xf>
    <xf numFmtId="49" fontId="4" fillId="0" borderId="0" xfId="53" applyNumberFormat="1" applyFont="1" applyFill="1" applyBorder="1" applyAlignment="1">
      <alignment horizontal="center" vertical="center" wrapText="1"/>
      <protection/>
    </xf>
    <xf numFmtId="182" fontId="0" fillId="0" borderId="0" xfId="53" applyNumberFormat="1">
      <alignment/>
      <protection/>
    </xf>
    <xf numFmtId="0" fontId="3" fillId="0" borderId="0" xfId="53" applyFont="1" applyFill="1" applyAlignment="1">
      <alignment horizontal="left" vertical="center"/>
      <protection/>
    </xf>
    <xf numFmtId="0" fontId="0" fillId="0" borderId="0" xfId="53" applyFill="1" applyBorder="1" applyAlignment="1">
      <alignment horizontal="center" vertical="center"/>
      <protection/>
    </xf>
    <xf numFmtId="0" fontId="3" fillId="0" borderId="0" xfId="53" applyFont="1">
      <alignment/>
      <protection/>
    </xf>
    <xf numFmtId="0" fontId="0" fillId="0" borderId="0" xfId="53" applyFont="1" applyBorder="1" applyAlignment="1">
      <alignment horizontal="left"/>
      <protection/>
    </xf>
    <xf numFmtId="0" fontId="29" fillId="0" borderId="0" xfId="53" applyFont="1" applyBorder="1" applyAlignment="1">
      <alignment wrapText="1"/>
      <protection/>
    </xf>
    <xf numFmtId="0" fontId="0" fillId="0" borderId="0" xfId="53" applyBorder="1" applyAlignment="1">
      <alignment horizontal="center" vertical="center"/>
      <protection/>
    </xf>
    <xf numFmtId="182" fontId="29" fillId="0" borderId="0" xfId="53" applyNumberFormat="1" applyFont="1" applyBorder="1" applyAlignment="1">
      <alignment horizontal="center" vertical="center"/>
      <protection/>
    </xf>
    <xf numFmtId="182" fontId="1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left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182" fontId="83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182" fontId="4" fillId="0" borderId="0" xfId="53" applyNumberFormat="1" applyFont="1" applyBorder="1" applyAlignment="1">
      <alignment horizontal="center" vertical="center"/>
      <protection/>
    </xf>
    <xf numFmtId="182" fontId="1" fillId="33" borderId="0" xfId="53" applyNumberFormat="1" applyFont="1" applyFill="1" applyBorder="1" applyAlignment="1">
      <alignment horizontal="center" vertical="center"/>
      <protection/>
    </xf>
    <xf numFmtId="182" fontId="29" fillId="0" borderId="0" xfId="53" applyNumberFormat="1" applyFont="1" applyBorder="1">
      <alignment/>
      <protection/>
    </xf>
    <xf numFmtId="182" fontId="0" fillId="0" borderId="0" xfId="53" applyNumberFormat="1" applyBorder="1">
      <alignment/>
      <protection/>
    </xf>
    <xf numFmtId="182" fontId="29" fillId="34" borderId="0" xfId="53" applyNumberFormat="1" applyFont="1" applyFill="1" applyAlignment="1">
      <alignment wrapText="1"/>
      <protection/>
    </xf>
    <xf numFmtId="0" fontId="0" fillId="35" borderId="0" xfId="53" applyFill="1">
      <alignment/>
      <protection/>
    </xf>
    <xf numFmtId="0" fontId="9" fillId="0" borderId="0" xfId="55" applyFont="1" applyFill="1" applyAlignment="1">
      <alignment/>
      <protection/>
    </xf>
    <xf numFmtId="49" fontId="33" fillId="0" borderId="0" xfId="55" applyNumberFormat="1" applyFont="1" applyFill="1" applyBorder="1" applyAlignment="1">
      <alignment horizontal="left" vertical="center"/>
      <protection/>
    </xf>
    <xf numFmtId="49" fontId="34" fillId="0" borderId="0" xfId="55" applyNumberFormat="1" applyFont="1" applyFill="1" applyBorder="1" applyAlignment="1">
      <alignment horizontal="left" vertical="center"/>
      <protection/>
    </xf>
    <xf numFmtId="49" fontId="34" fillId="0" borderId="0" xfId="55" applyNumberFormat="1" applyFont="1" applyFill="1" applyBorder="1" applyAlignment="1">
      <alignment horizontal="left" vertical="center" wrapText="1"/>
      <protection/>
    </xf>
    <xf numFmtId="49" fontId="34" fillId="0" borderId="0" xfId="55" applyNumberFormat="1" applyFont="1" applyFill="1" applyBorder="1" applyAlignment="1">
      <alignment horizontal="left" vertical="center"/>
      <protection/>
    </xf>
    <xf numFmtId="49" fontId="9" fillId="0" borderId="0" xfId="55" applyNumberFormat="1" applyFont="1" applyFill="1" applyAlignment="1">
      <alignment horizontal="left" vertical="center" wrapText="1"/>
      <protection/>
    </xf>
    <xf numFmtId="0" fontId="9" fillId="0" borderId="0" xfId="55" applyFont="1" applyFill="1" applyBorder="1" applyAlignment="1">
      <alignment/>
      <protection/>
    </xf>
    <xf numFmtId="49" fontId="14" fillId="0" borderId="0" xfId="55" applyNumberFormat="1" applyFont="1" applyFill="1" applyAlignment="1">
      <alignment horizontal="center" vertical="center" wrapText="1"/>
      <protection/>
    </xf>
    <xf numFmtId="49" fontId="11" fillId="0" borderId="19" xfId="55" applyNumberFormat="1" applyFont="1" applyFill="1" applyBorder="1" applyAlignment="1">
      <alignment horizontal="center" vertical="center" wrapText="1"/>
      <protection/>
    </xf>
    <xf numFmtId="49" fontId="11" fillId="0" borderId="20" xfId="55" applyNumberFormat="1" applyFont="1" applyFill="1" applyBorder="1" applyAlignment="1">
      <alignment horizontal="center" vertical="center" wrapText="1"/>
      <protection/>
    </xf>
    <xf numFmtId="49" fontId="11" fillId="0" borderId="19" xfId="0" applyNumberFormat="1" applyFont="1" applyFill="1" applyBorder="1" applyAlignment="1">
      <alignment horizontal="center" wrapText="1"/>
    </xf>
    <xf numFmtId="0" fontId="0" fillId="0" borderId="12" xfId="55" applyFont="1" applyBorder="1" applyAlignment="1">
      <alignment horizontal="center"/>
      <protection/>
    </xf>
    <xf numFmtId="0" fontId="0" fillId="0" borderId="21" xfId="55" applyFont="1" applyBorder="1" applyAlignment="1">
      <alignment vertical="center"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15" xfId="55" applyFont="1" applyBorder="1">
      <alignment/>
      <protection/>
    </xf>
    <xf numFmtId="0" fontId="0" fillId="0" borderId="12" xfId="55" applyFont="1" applyBorder="1">
      <alignment/>
      <protection/>
    </xf>
    <xf numFmtId="49" fontId="22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/>
      <protection/>
    </xf>
    <xf numFmtId="49" fontId="14" fillId="0" borderId="11" xfId="55" applyNumberFormat="1" applyFont="1" applyFill="1" applyBorder="1" applyAlignment="1">
      <alignment horizontal="center" vertical="center" wrapText="1"/>
      <protection/>
    </xf>
    <xf numFmtId="49" fontId="23" fillId="0" borderId="10" xfId="55" applyNumberFormat="1" applyFont="1" applyFill="1" applyBorder="1" applyAlignment="1">
      <alignment horizontal="left" vertical="center" wrapText="1"/>
      <protection/>
    </xf>
    <xf numFmtId="182" fontId="22" fillId="0" borderId="10" xfId="55" applyNumberFormat="1" applyFont="1" applyFill="1" applyBorder="1" applyAlignment="1">
      <alignment horizontal="center" vertical="center" wrapText="1"/>
      <protection/>
    </xf>
    <xf numFmtId="49" fontId="11" fillId="0" borderId="10" xfId="55" applyNumberFormat="1" applyFont="1" applyFill="1" applyBorder="1" applyAlignment="1">
      <alignment horizontal="center" vertical="center" wrapText="1"/>
      <protection/>
    </xf>
    <xf numFmtId="49" fontId="11" fillId="0" borderId="11" xfId="55" applyNumberFormat="1" applyFont="1" applyFill="1" applyBorder="1" applyAlignment="1">
      <alignment horizontal="center" vertical="center" wrapText="1"/>
      <protection/>
    </xf>
    <xf numFmtId="49" fontId="11" fillId="0" borderId="10" xfId="55" applyNumberFormat="1" applyFont="1" applyFill="1" applyBorder="1" applyAlignment="1">
      <alignment horizontal="left" vertical="center" wrapText="1"/>
      <protection/>
    </xf>
    <xf numFmtId="182" fontId="11" fillId="0" borderId="10" xfId="55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/>
      <protection/>
    </xf>
    <xf numFmtId="49" fontId="15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/>
      <protection/>
    </xf>
    <xf numFmtId="49" fontId="16" fillId="0" borderId="11" xfId="55" applyNumberFormat="1" applyFont="1" applyFill="1" applyBorder="1" applyAlignment="1">
      <alignment horizontal="center" vertical="center" wrapText="1"/>
      <protection/>
    </xf>
    <xf numFmtId="49" fontId="16" fillId="0" borderId="10" xfId="55" applyNumberFormat="1" applyFont="1" applyFill="1" applyBorder="1" applyAlignment="1">
      <alignment horizontal="left" vertical="center" wrapText="1"/>
      <protection/>
    </xf>
    <xf numFmtId="182" fontId="16" fillId="0" borderId="10" xfId="55" applyNumberFormat="1" applyFont="1" applyFill="1" applyBorder="1" applyAlignment="1">
      <alignment horizontal="center" vertical="center"/>
      <protection/>
    </xf>
    <xf numFmtId="182" fontId="0" fillId="0" borderId="10" xfId="55" applyNumberFormat="1" applyFont="1" applyFill="1" applyBorder="1" applyAlignment="1">
      <alignment horizontal="center" vertical="center"/>
      <protection/>
    </xf>
    <xf numFmtId="49" fontId="16" fillId="0" borderId="10" xfId="55" applyNumberFormat="1" applyFont="1" applyFill="1" applyBorder="1" applyAlignment="1">
      <alignment horizontal="center" vertical="center" wrapText="1"/>
      <protection/>
    </xf>
    <xf numFmtId="182" fontId="11" fillId="0" borderId="10" xfId="55" applyNumberFormat="1" applyFont="1" applyFill="1" applyBorder="1" applyAlignment="1">
      <alignment horizontal="center" vertical="center" wrapText="1"/>
      <protection/>
    </xf>
    <xf numFmtId="49" fontId="35" fillId="0" borderId="10" xfId="55" applyNumberFormat="1" applyFont="1" applyFill="1" applyBorder="1" applyAlignment="1">
      <alignment horizontal="center" vertical="center" wrapText="1"/>
      <protection/>
    </xf>
    <xf numFmtId="49" fontId="14" fillId="0" borderId="10" xfId="55" applyNumberFormat="1" applyFont="1" applyFill="1" applyBorder="1" applyAlignment="1">
      <alignment horizontal="left" vertical="center" wrapText="1"/>
      <protection/>
    </xf>
    <xf numFmtId="182" fontId="14" fillId="0" borderId="10" xfId="55" applyNumberFormat="1" applyFont="1" applyFill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 vertical="center"/>
      <protection/>
    </xf>
    <xf numFmtId="49" fontId="16" fillId="0" borderId="10" xfId="55" applyNumberFormat="1" applyFont="1" applyFill="1" applyBorder="1" applyAlignment="1">
      <alignment horizontal="left" vertical="center" wrapText="1"/>
      <protection/>
    </xf>
    <xf numFmtId="182" fontId="16" fillId="0" borderId="10" xfId="55" applyNumberFormat="1" applyFont="1" applyFill="1" applyBorder="1" applyAlignment="1">
      <alignment horizontal="center" vertical="center" wrapText="1"/>
      <protection/>
    </xf>
    <xf numFmtId="49" fontId="11" fillId="0" borderId="10" xfId="55" applyNumberFormat="1" applyFont="1" applyFill="1" applyBorder="1" applyAlignment="1">
      <alignment horizontal="left" vertical="center" wrapText="1"/>
      <protection/>
    </xf>
    <xf numFmtId="49" fontId="9" fillId="0" borderId="11" xfId="55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49" fontId="35" fillId="0" borderId="10" xfId="55" applyNumberFormat="1" applyFont="1" applyFill="1" applyBorder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49" fontId="14" fillId="0" borderId="10" xfId="55" applyNumberFormat="1" applyFont="1" applyFill="1" applyBorder="1" applyAlignment="1">
      <alignment horizontal="left" vertical="center" wrapText="1"/>
      <protection/>
    </xf>
    <xf numFmtId="182" fontId="1" fillId="0" borderId="10" xfId="55" applyNumberFormat="1" applyFont="1" applyFill="1" applyBorder="1" applyAlignment="1">
      <alignment horizontal="center" vertical="center"/>
      <protection/>
    </xf>
    <xf numFmtId="49" fontId="15" fillId="0" borderId="10" xfId="55" applyNumberFormat="1" applyFont="1" applyFill="1" applyBorder="1" applyAlignment="1">
      <alignment horizontal="center" vertical="center" wrapText="1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/>
      <protection/>
    </xf>
    <xf numFmtId="49" fontId="23" fillId="0" borderId="10" xfId="55" applyNumberFormat="1" applyFont="1" applyFill="1" applyBorder="1" applyAlignment="1">
      <alignment horizontal="center" vertical="center" wrapText="1"/>
      <protection/>
    </xf>
    <xf numFmtId="49" fontId="11" fillId="0" borderId="10" xfId="55" applyNumberFormat="1" applyFont="1" applyFill="1" applyBorder="1" applyAlignment="1">
      <alignment horizontal="center" vertical="center" wrapText="1"/>
      <protection/>
    </xf>
    <xf numFmtId="182" fontId="6" fillId="0" borderId="10" xfId="55" applyNumberFormat="1" applyFont="1" applyFill="1" applyBorder="1" applyAlignment="1">
      <alignment horizontal="center" vertical="center"/>
      <protection/>
    </xf>
    <xf numFmtId="49" fontId="14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>
      <alignment/>
      <protection/>
    </xf>
    <xf numFmtId="0" fontId="16" fillId="0" borderId="10" xfId="55" applyNumberFormat="1" applyFont="1" applyFill="1" applyBorder="1" applyAlignment="1">
      <alignment horizontal="left" vertical="center" wrapText="1"/>
      <protection/>
    </xf>
    <xf numFmtId="0" fontId="1" fillId="0" borderId="10" xfId="55" applyFont="1" applyFill="1" applyBorder="1">
      <alignment/>
      <protection/>
    </xf>
    <xf numFmtId="0" fontId="9" fillId="0" borderId="12" xfId="55" applyFont="1" applyFill="1" applyBorder="1">
      <alignment/>
      <protection/>
    </xf>
    <xf numFmtId="0" fontId="0" fillId="0" borderId="12" xfId="55" applyFont="1" applyFill="1" applyBorder="1">
      <alignment/>
      <protection/>
    </xf>
    <xf numFmtId="49" fontId="36" fillId="0" borderId="10" xfId="55" applyNumberFormat="1" applyFont="1" applyFill="1" applyBorder="1" applyAlignment="1">
      <alignment horizontal="left" vertical="center" wrapText="1"/>
      <protection/>
    </xf>
    <xf numFmtId="182" fontId="11" fillId="0" borderId="12" xfId="55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>
      <alignment/>
      <protection/>
    </xf>
    <xf numFmtId="0" fontId="6" fillId="0" borderId="0" xfId="53" applyFont="1">
      <alignment/>
      <protection/>
    </xf>
    <xf numFmtId="0" fontId="0" fillId="0" borderId="0" xfId="53" applyFont="1" applyFill="1" applyAlignment="1">
      <alignment horizontal="center" vertical="center"/>
      <protection/>
    </xf>
    <xf numFmtId="0" fontId="8" fillId="0" borderId="0" xfId="53" applyFont="1" applyFill="1" applyAlignment="1">
      <alignment horizontal="center"/>
      <protection/>
    </xf>
    <xf numFmtId="0" fontId="0" fillId="0" borderId="0" xfId="53" applyFill="1" applyAlignment="1">
      <alignment horizontal="center" vertical="center"/>
      <protection/>
    </xf>
    <xf numFmtId="0" fontId="1" fillId="0" borderId="0" xfId="53" applyFont="1" applyFill="1" applyAlignment="1">
      <alignment horizontal="left"/>
      <protection/>
    </xf>
    <xf numFmtId="0" fontId="10" fillId="0" borderId="0" xfId="53" applyFont="1" applyFill="1">
      <alignment/>
      <protection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 applyBorder="1" applyAlignment="1">
      <alignment horizontal="center"/>
      <protection/>
    </xf>
    <xf numFmtId="0" fontId="1" fillId="0" borderId="0" xfId="53" applyFont="1" applyFill="1" applyAlignment="1">
      <alignment horizontal="center" vertical="center"/>
      <protection/>
    </xf>
    <xf numFmtId="0" fontId="0" fillId="0" borderId="0" xfId="53" applyFont="1" applyFill="1" applyAlignment="1">
      <alignment horizontal="center"/>
      <protection/>
    </xf>
    <xf numFmtId="182" fontId="0" fillId="0" borderId="10" xfId="53" applyNumberFormat="1" applyFont="1" applyFill="1" applyBorder="1" applyAlignment="1">
      <alignment horizontal="center" vertical="center"/>
      <protection/>
    </xf>
    <xf numFmtId="182" fontId="0" fillId="0" borderId="0" xfId="53" applyNumberFormat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1" fillId="0" borderId="0" xfId="53" applyFont="1" applyBorder="1" applyAlignment="1">
      <alignment horizontal="left" vertical="center" wrapText="1"/>
      <protection/>
    </xf>
    <xf numFmtId="0" fontId="0" fillId="0" borderId="10" xfId="53" applyFont="1" applyFill="1" applyBorder="1">
      <alignment/>
      <protection/>
    </xf>
    <xf numFmtId="182" fontId="0" fillId="0" borderId="13" xfId="53" applyNumberFormat="1" applyFont="1" applyFill="1" applyBorder="1" applyAlignment="1">
      <alignment horizontal="center" vertical="center"/>
      <protection/>
    </xf>
    <xf numFmtId="0" fontId="0" fillId="0" borderId="11" xfId="53" applyFont="1" applyFill="1" applyBorder="1">
      <alignment/>
      <protection/>
    </xf>
    <xf numFmtId="0" fontId="1" fillId="0" borderId="10" xfId="53" applyFont="1" applyFill="1" applyBorder="1">
      <alignment/>
      <protection/>
    </xf>
    <xf numFmtId="49" fontId="5" fillId="0" borderId="10" xfId="53" applyNumberFormat="1" applyFont="1" applyFill="1" applyBorder="1" applyAlignment="1">
      <alignment horizontal="left" vertical="center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182" fontId="84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17" fontId="0" fillId="0" borderId="0" xfId="53" applyNumberFormat="1" applyFont="1" applyFill="1">
      <alignment/>
      <protection/>
    </xf>
    <xf numFmtId="0" fontId="3" fillId="0" borderId="0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9" fillId="0" borderId="0" xfId="53" applyFont="1" applyFill="1">
      <alignment/>
      <protection/>
    </xf>
    <xf numFmtId="0" fontId="15" fillId="0" borderId="0" xfId="53" applyFont="1" applyFill="1" applyBorder="1">
      <alignment/>
      <protection/>
    </xf>
    <xf numFmtId="14" fontId="3" fillId="0" borderId="0" xfId="53" applyNumberFormat="1" applyFont="1" applyFill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" fillId="0" borderId="0" xfId="53" applyFont="1" applyFill="1" applyAlignment="1">
      <alignment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182" fontId="88" fillId="0" borderId="14" xfId="53" applyNumberFormat="1" applyFont="1" applyFill="1" applyBorder="1" applyAlignment="1">
      <alignment horizontal="center" vertical="center"/>
      <protection/>
    </xf>
    <xf numFmtId="2" fontId="3" fillId="0" borderId="0" xfId="53" applyNumberFormat="1" applyFont="1" applyFill="1" applyBorder="1" applyAlignment="1">
      <alignment horizontal="center" vertical="center"/>
      <protection/>
    </xf>
    <xf numFmtId="49" fontId="88" fillId="0" borderId="14" xfId="53" applyNumberFormat="1" applyFont="1" applyFill="1" applyBorder="1" applyAlignment="1">
      <alignment horizontal="left" vertical="center"/>
      <protection/>
    </xf>
    <xf numFmtId="182" fontId="2" fillId="0" borderId="0" xfId="53" applyNumberFormat="1" applyFont="1" applyFill="1" applyBorder="1" applyAlignment="1">
      <alignment horizontal="center" vertical="center"/>
      <protection/>
    </xf>
    <xf numFmtId="182" fontId="6" fillId="0" borderId="0" xfId="53" applyNumberFormat="1" applyFont="1" applyFill="1" applyBorder="1" applyAlignment="1">
      <alignment horizontal="center" vertical="center"/>
      <protection/>
    </xf>
    <xf numFmtId="49" fontId="89" fillId="0" borderId="14" xfId="53" applyNumberFormat="1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182" fontId="90" fillId="0" borderId="0" xfId="53" applyNumberFormat="1" applyFont="1" applyFill="1" applyBorder="1" applyAlignment="1">
      <alignment horizontal="center" vertical="center"/>
      <protection/>
    </xf>
    <xf numFmtId="182" fontId="91" fillId="0" borderId="0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left" vertical="center" wrapText="1"/>
      <protection/>
    </xf>
    <xf numFmtId="182" fontId="84" fillId="0" borderId="0" xfId="53" applyNumberFormat="1" applyFont="1" applyFill="1" applyBorder="1" applyAlignment="1">
      <alignment horizontal="center" vertical="center"/>
      <protection/>
    </xf>
    <xf numFmtId="182" fontId="84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horizontal="left"/>
      <protection/>
    </xf>
    <xf numFmtId="0" fontId="84" fillId="0" borderId="0" xfId="53" applyFont="1" applyFill="1" applyBorder="1">
      <alignment/>
      <protection/>
    </xf>
    <xf numFmtId="49" fontId="86" fillId="0" borderId="0" xfId="53" applyNumberFormat="1" applyFont="1" applyFill="1" applyBorder="1" applyAlignment="1">
      <alignment horizontal="left" vertical="center"/>
      <protection/>
    </xf>
    <xf numFmtId="49" fontId="84" fillId="0" borderId="0" xfId="53" applyNumberFormat="1" applyFont="1" applyFill="1" applyBorder="1" applyAlignment="1">
      <alignment horizontal="left" vertical="center" wrapText="1"/>
      <protection/>
    </xf>
    <xf numFmtId="49" fontId="86" fillId="0" borderId="0" xfId="53" applyNumberFormat="1" applyFont="1" applyFill="1" applyBorder="1" applyAlignment="1">
      <alignment horizontal="left" vertical="center" wrapText="1"/>
      <protection/>
    </xf>
    <xf numFmtId="49" fontId="86" fillId="0" borderId="0" xfId="53" applyNumberFormat="1" applyFont="1" applyFill="1" applyBorder="1" applyAlignment="1">
      <alignment horizontal="center" vertical="center" wrapText="1"/>
      <protection/>
    </xf>
    <xf numFmtId="0" fontId="92" fillId="0" borderId="0" xfId="53" applyFont="1" applyFill="1" applyBorder="1">
      <alignment/>
      <protection/>
    </xf>
    <xf numFmtId="0" fontId="93" fillId="0" borderId="0" xfId="53" applyFont="1" applyFill="1" applyBorder="1" applyAlignment="1">
      <alignment horizontal="left" vertical="center" wrapText="1"/>
      <protection/>
    </xf>
    <xf numFmtId="0" fontId="93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>
      <alignment/>
      <protection/>
    </xf>
    <xf numFmtId="0" fontId="18" fillId="0" borderId="0" xfId="53" applyFont="1" applyAlignment="1">
      <alignment vertical="center" wrapText="1"/>
      <protection/>
    </xf>
    <xf numFmtId="0" fontId="0" fillId="0" borderId="0" xfId="53" applyFont="1" applyAlignment="1">
      <alignment horizontal="right" vertical="center"/>
      <protection/>
    </xf>
    <xf numFmtId="0" fontId="2" fillId="0" borderId="0" xfId="53" applyFont="1" applyFill="1" applyAlignment="1">
      <alignment horizontal="left"/>
      <protection/>
    </xf>
    <xf numFmtId="0" fontId="2" fillId="0" borderId="0" xfId="53" applyFont="1" applyFill="1" applyAlignment="1">
      <alignment horizontal="center" vertical="center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vertical="center"/>
      <protection/>
    </xf>
    <xf numFmtId="0" fontId="24" fillId="0" borderId="10" xfId="53" applyFont="1" applyFill="1" applyBorder="1" applyAlignment="1">
      <alignment vertical="center" wrapText="1"/>
      <protection/>
    </xf>
    <xf numFmtId="182" fontId="24" fillId="0" borderId="10" xfId="53" applyNumberFormat="1" applyFont="1" applyFill="1" applyBorder="1" applyAlignment="1">
      <alignment horizontal="center" vertical="center" wrapText="1"/>
      <protection/>
    </xf>
    <xf numFmtId="2" fontId="0" fillId="0" borderId="0" xfId="53" applyNumberFormat="1" applyBorder="1" applyAlignment="1">
      <alignment horizontal="center" vertical="center"/>
      <protection/>
    </xf>
    <xf numFmtId="182" fontId="19" fillId="0" borderId="0" xfId="53" applyNumberFormat="1" applyFont="1" applyBorder="1" applyAlignment="1">
      <alignment horizontal="center" vertical="center" wrapText="1"/>
      <protection/>
    </xf>
    <xf numFmtId="16" fontId="17" fillId="0" borderId="10" xfId="53" applyNumberFormat="1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182" fontId="17" fillId="0" borderId="10" xfId="53" applyNumberFormat="1" applyFont="1" applyFill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17" fillId="0" borderId="0" xfId="53" applyFont="1">
      <alignment/>
      <protection/>
    </xf>
    <xf numFmtId="49" fontId="0" fillId="0" borderId="0" xfId="53" applyNumberFormat="1" applyFont="1" applyFill="1">
      <alignment/>
      <protection/>
    </xf>
    <xf numFmtId="182" fontId="20" fillId="0" borderId="0" xfId="53" applyNumberFormat="1" applyFont="1" applyBorder="1" applyAlignment="1">
      <alignment horizontal="center" vertical="center" wrapText="1"/>
      <protection/>
    </xf>
    <xf numFmtId="182" fontId="94" fillId="0" borderId="14" xfId="53" applyNumberFormat="1" applyFont="1" applyFill="1" applyBorder="1" applyAlignment="1">
      <alignment horizontal="center" vertical="center" wrapText="1"/>
      <protection/>
    </xf>
    <xf numFmtId="182" fontId="94" fillId="0" borderId="0" xfId="53" applyNumberFormat="1" applyFont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left"/>
      <protection/>
    </xf>
    <xf numFmtId="0" fontId="5" fillId="0" borderId="0" xfId="53" applyFont="1" applyFill="1" applyAlignment="1">
      <alignment horizontal="center" vertical="center"/>
      <protection/>
    </xf>
    <xf numFmtId="0" fontId="2" fillId="0" borderId="0" xfId="53" applyFont="1" applyAlignment="1">
      <alignment horizontal="right" vertical="center"/>
      <protection/>
    </xf>
    <xf numFmtId="0" fontId="2" fillId="0" borderId="0" xfId="53" applyFont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0" fillId="0" borderId="10" xfId="53" applyBorder="1">
      <alignment/>
      <protection/>
    </xf>
    <xf numFmtId="0" fontId="2" fillId="0" borderId="10" xfId="53" applyFont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0" fillId="0" borderId="10" xfId="53" applyFont="1" applyBorder="1">
      <alignment/>
      <protection/>
    </xf>
    <xf numFmtId="0" fontId="3" fillId="0" borderId="19" xfId="53" applyFont="1" applyFill="1" applyBorder="1" applyAlignment="1">
      <alignment horizontal="left" vertical="center" wrapText="1"/>
      <protection/>
    </xf>
    <xf numFmtId="182" fontId="6" fillId="0" borderId="19" xfId="53" applyNumberFormat="1" applyFont="1" applyFill="1" applyBorder="1" applyAlignment="1">
      <alignment horizontal="center" vertical="center"/>
      <protection/>
    </xf>
    <xf numFmtId="0" fontId="1" fillId="0" borderId="10" xfId="53" applyFont="1" applyBorder="1">
      <alignment/>
      <protection/>
    </xf>
    <xf numFmtId="182" fontId="1" fillId="0" borderId="10" xfId="53" applyNumberFormat="1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left"/>
      <protection/>
    </xf>
    <xf numFmtId="49" fontId="0" fillId="0" borderId="22" xfId="55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 applyBorder="1" applyAlignment="1">
      <alignment horizontal="left"/>
      <protection/>
    </xf>
    <xf numFmtId="0" fontId="18" fillId="0" borderId="0" xfId="53" applyFont="1" applyAlignment="1">
      <alignment vertical="center" wrapText="1"/>
      <protection/>
    </xf>
    <xf numFmtId="0" fontId="1" fillId="0" borderId="0" xfId="53" applyFont="1" applyAlignment="1">
      <alignment vertical="center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vertical="center" wrapText="1"/>
      <protection/>
    </xf>
    <xf numFmtId="182" fontId="17" fillId="0" borderId="10" xfId="53" applyNumberFormat="1" applyFont="1" applyFill="1" applyBorder="1" applyAlignment="1">
      <alignment horizontal="center" vertical="center" wrapText="1"/>
      <protection/>
    </xf>
    <xf numFmtId="182" fontId="20" fillId="0" borderId="0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РАСХОДЫструктуры 2006 2" xfId="56"/>
    <cellStyle name="Обычный_РАСХОДЫструктуры 2006 3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5"/>
  <sheetViews>
    <sheetView zoomScale="106" zoomScaleNormal="106" zoomScalePageLayoutView="0" workbookViewId="0" topLeftCell="A118">
      <selection activeCell="J125" sqref="J125"/>
    </sheetView>
  </sheetViews>
  <sheetFormatPr defaultColWidth="9.140625" defaultRowHeight="12.75"/>
  <cols>
    <col min="1" max="1" width="8.7109375" style="54" customWidth="1"/>
    <col min="2" max="2" width="42.421875" style="54" customWidth="1"/>
    <col min="3" max="3" width="5.57421875" style="54" customWidth="1"/>
    <col min="4" max="4" width="5.00390625" style="54" customWidth="1"/>
    <col min="5" max="5" width="11.140625" style="54" customWidth="1"/>
    <col min="6" max="6" width="4.00390625" style="54" customWidth="1"/>
    <col min="7" max="7" width="8.421875" style="54" customWidth="1"/>
    <col min="8" max="8" width="7.8515625" style="54" customWidth="1"/>
    <col min="9" max="9" width="13.28125" style="54" customWidth="1"/>
    <col min="10" max="10" width="10.28125" style="54" customWidth="1"/>
    <col min="11" max="11" width="10.57421875" style="54" customWidth="1"/>
    <col min="12" max="12" width="13.28125" style="54" customWidth="1"/>
    <col min="13" max="13" width="12.421875" style="54" customWidth="1"/>
    <col min="14" max="14" width="13.7109375" style="54" customWidth="1"/>
    <col min="15" max="15" width="13.28125" style="54" customWidth="1"/>
    <col min="16" max="16" width="10.8515625" style="192" customWidth="1"/>
    <col min="17" max="17" width="17.421875" style="192" customWidth="1"/>
    <col min="18" max="18" width="17.28125" style="192" customWidth="1"/>
    <col min="19" max="19" width="20.7109375" style="192" customWidth="1"/>
    <col min="20" max="20" width="16.00390625" style="54" customWidth="1"/>
    <col min="21" max="21" width="15.28125" style="54" customWidth="1"/>
    <col min="22" max="23" width="9.140625" style="54" customWidth="1"/>
    <col min="24" max="24" width="13.8515625" style="54" customWidth="1"/>
    <col min="25" max="25" width="14.8515625" style="54" customWidth="1"/>
    <col min="26" max="16384" width="9.140625" style="54" customWidth="1"/>
  </cols>
  <sheetData>
    <row r="1" spans="1:1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0"/>
      <c r="B2" s="20"/>
      <c r="C2" s="20"/>
      <c r="D2" s="20"/>
      <c r="E2" s="20"/>
      <c r="F2" s="20"/>
      <c r="G2" s="20"/>
      <c r="H2" s="20"/>
      <c r="I2" s="193" t="s">
        <v>623</v>
      </c>
      <c r="J2" s="20"/>
      <c r="K2" s="20"/>
    </row>
    <row r="3" spans="1:11" ht="12.75">
      <c r="A3" s="20"/>
      <c r="B3" s="20"/>
      <c r="C3" s="20"/>
      <c r="D3" s="20"/>
      <c r="E3" s="20"/>
      <c r="F3" s="20"/>
      <c r="G3" s="20"/>
      <c r="H3" s="20"/>
      <c r="I3" s="193" t="s">
        <v>624</v>
      </c>
      <c r="J3" s="20"/>
      <c r="K3" s="20"/>
    </row>
    <row r="4" spans="1:11" ht="12.75">
      <c r="A4" s="20"/>
      <c r="B4" s="20"/>
      <c r="C4" s="20"/>
      <c r="D4" s="20"/>
      <c r="E4" s="20"/>
      <c r="F4" s="20"/>
      <c r="G4" s="20"/>
      <c r="H4" s="20"/>
      <c r="I4" s="193"/>
      <c r="J4" s="20"/>
      <c r="K4" s="20"/>
    </row>
    <row r="5" spans="1:19" ht="12.75">
      <c r="A5" s="113"/>
      <c r="B5" s="113"/>
      <c r="C5" s="194" t="s">
        <v>542</v>
      </c>
      <c r="D5" s="195"/>
      <c r="E5" s="195"/>
      <c r="F5" s="113"/>
      <c r="G5" s="196"/>
      <c r="H5" s="196"/>
      <c r="I5" s="197"/>
      <c r="J5" s="198"/>
      <c r="K5" s="199"/>
      <c r="L5" s="199"/>
      <c r="M5" s="197"/>
      <c r="N5" s="198"/>
      <c r="O5" s="198"/>
      <c r="P5" s="198"/>
      <c r="Q5" s="198"/>
      <c r="R5" s="198"/>
      <c r="S5" s="198"/>
    </row>
    <row r="6" spans="1:19" ht="12.75">
      <c r="A6" s="113"/>
      <c r="B6" s="200" t="s">
        <v>543</v>
      </c>
      <c r="C6" s="201"/>
      <c r="D6" s="201"/>
      <c r="E6" s="201"/>
      <c r="F6" s="201"/>
      <c r="G6" s="202"/>
      <c r="H6" s="202"/>
      <c r="I6" s="197"/>
      <c r="J6" s="198"/>
      <c r="K6" s="199"/>
      <c r="L6" s="199"/>
      <c r="M6" s="197"/>
      <c r="N6" s="198"/>
      <c r="O6" s="198"/>
      <c r="P6" s="198"/>
      <c r="Q6" s="198"/>
      <c r="R6" s="198"/>
      <c r="S6" s="198"/>
    </row>
    <row r="7" spans="1:19" ht="12.75">
      <c r="A7" s="113"/>
      <c r="B7" s="200" t="s">
        <v>544</v>
      </c>
      <c r="C7" s="201"/>
      <c r="D7" s="201"/>
      <c r="E7" s="201"/>
      <c r="F7" s="201"/>
      <c r="G7" s="202"/>
      <c r="H7" s="202"/>
      <c r="I7" s="197"/>
      <c r="J7" s="198"/>
      <c r="K7" s="199"/>
      <c r="L7" s="199"/>
      <c r="M7" s="197"/>
      <c r="N7" s="198"/>
      <c r="O7" s="198"/>
      <c r="P7" s="198"/>
      <c r="Q7" s="198"/>
      <c r="R7" s="198"/>
      <c r="S7" s="198"/>
    </row>
    <row r="8" spans="1:19" ht="12.75">
      <c r="A8" s="113"/>
      <c r="B8" s="429" t="s">
        <v>565</v>
      </c>
      <c r="C8" s="429"/>
      <c r="D8" s="429"/>
      <c r="E8" s="429"/>
      <c r="F8" s="429"/>
      <c r="G8" s="202"/>
      <c r="H8" s="202"/>
      <c r="I8" s="197"/>
      <c r="J8" s="198"/>
      <c r="K8" s="199"/>
      <c r="L8" s="199"/>
      <c r="M8" s="197"/>
      <c r="N8" s="198"/>
      <c r="O8" s="198"/>
      <c r="P8" s="198"/>
      <c r="Q8" s="198"/>
      <c r="R8" s="198"/>
      <c r="S8" s="198"/>
    </row>
    <row r="9" spans="1:19" ht="15" customHeight="1">
      <c r="A9" s="113"/>
      <c r="B9" s="201"/>
      <c r="C9" s="203" t="s">
        <v>642</v>
      </c>
      <c r="D9" s="201"/>
      <c r="E9" s="201"/>
      <c r="F9" s="201"/>
      <c r="G9" s="196"/>
      <c r="H9" s="196"/>
      <c r="I9" s="199"/>
      <c r="J9" s="198"/>
      <c r="K9" s="199"/>
      <c r="L9" s="199"/>
      <c r="M9" s="199"/>
      <c r="N9" s="198"/>
      <c r="O9" s="198"/>
      <c r="P9" s="198"/>
      <c r="Q9" s="198"/>
      <c r="R9" s="198"/>
      <c r="S9" s="198"/>
    </row>
    <row r="10" spans="1:19" ht="21" customHeight="1">
      <c r="A10" s="113"/>
      <c r="B10" s="193"/>
      <c r="C10" s="193"/>
      <c r="D10" s="193"/>
      <c r="E10" s="193"/>
      <c r="F10" s="193"/>
      <c r="G10" s="113"/>
      <c r="H10" s="193"/>
      <c r="I10" s="198"/>
      <c r="J10" s="199"/>
      <c r="K10" s="198"/>
      <c r="L10" s="198"/>
      <c r="M10" s="198"/>
      <c r="N10" s="198"/>
      <c r="O10" s="198"/>
      <c r="P10" s="198"/>
      <c r="Q10" s="198"/>
      <c r="R10" s="198"/>
      <c r="S10" s="198"/>
    </row>
    <row r="11" spans="1:19" ht="91.5" customHeight="1">
      <c r="A11" s="204" t="s">
        <v>35</v>
      </c>
      <c r="B11" s="205" t="s">
        <v>45</v>
      </c>
      <c r="C11" s="205" t="s">
        <v>79</v>
      </c>
      <c r="D11" s="205" t="s">
        <v>53</v>
      </c>
      <c r="E11" s="205" t="s">
        <v>50</v>
      </c>
      <c r="F11" s="205" t="s">
        <v>54</v>
      </c>
      <c r="G11" s="206" t="s">
        <v>625</v>
      </c>
      <c r="H11" s="207" t="s">
        <v>626</v>
      </c>
      <c r="I11" s="207" t="s">
        <v>627</v>
      </c>
      <c r="J11" s="207" t="s">
        <v>628</v>
      </c>
      <c r="K11" s="206" t="s">
        <v>629</v>
      </c>
      <c r="N11" s="198"/>
      <c r="P11" s="198"/>
      <c r="Q11" s="198"/>
      <c r="R11" s="198"/>
      <c r="S11" s="198"/>
    </row>
    <row r="12" spans="1:19" ht="21" customHeight="1">
      <c r="A12" s="208" t="s">
        <v>36</v>
      </c>
      <c r="B12" s="209" t="s">
        <v>146</v>
      </c>
      <c r="C12" s="209" t="s">
        <v>147</v>
      </c>
      <c r="D12" s="175"/>
      <c r="E12" s="175"/>
      <c r="F12" s="70"/>
      <c r="G12" s="65">
        <f>G13</f>
        <v>7287.099999999999</v>
      </c>
      <c r="H12" s="65">
        <f>H13</f>
        <v>0</v>
      </c>
      <c r="I12" s="65">
        <f>I13</f>
        <v>7287.0999999999985</v>
      </c>
      <c r="J12" s="65">
        <f>J13</f>
        <v>-593.9000000000001</v>
      </c>
      <c r="K12" s="65">
        <f>K13</f>
        <v>6693.199999999999</v>
      </c>
      <c r="N12" s="48"/>
      <c r="P12" s="198"/>
      <c r="Q12" s="198"/>
      <c r="R12" s="198"/>
      <c r="S12" s="198"/>
    </row>
    <row r="13" spans="1:19" ht="16.5" customHeight="1">
      <c r="A13" s="208" t="s">
        <v>48</v>
      </c>
      <c r="B13" s="67" t="s">
        <v>69</v>
      </c>
      <c r="C13" s="175"/>
      <c r="D13" s="209" t="s">
        <v>169</v>
      </c>
      <c r="E13" s="175"/>
      <c r="F13" s="70"/>
      <c r="G13" s="65">
        <f>G14+G17</f>
        <v>7287.099999999999</v>
      </c>
      <c r="H13" s="65">
        <f aca="true" t="shared" si="0" ref="H13:H76">I13-G13</f>
        <v>0</v>
      </c>
      <c r="I13" s="65">
        <f>I14+I17</f>
        <v>7287.0999999999985</v>
      </c>
      <c r="J13" s="65">
        <f>J14+J17</f>
        <v>-593.9000000000001</v>
      </c>
      <c r="K13" s="65">
        <f>K14+K17</f>
        <v>6693.199999999999</v>
      </c>
      <c r="N13" s="48"/>
      <c r="P13" s="198"/>
      <c r="Q13" s="198"/>
      <c r="R13" s="198"/>
      <c r="S13" s="198"/>
    </row>
    <row r="14" spans="1:19" ht="42.75" customHeight="1">
      <c r="A14" s="208" t="s">
        <v>46</v>
      </c>
      <c r="B14" s="67" t="s">
        <v>128</v>
      </c>
      <c r="C14" s="209"/>
      <c r="D14" s="209" t="s">
        <v>77</v>
      </c>
      <c r="E14" s="209"/>
      <c r="F14" s="102"/>
      <c r="G14" s="71">
        <f>G15</f>
        <v>1223.2</v>
      </c>
      <c r="H14" s="65">
        <f t="shared" si="0"/>
        <v>300</v>
      </c>
      <c r="I14" s="71">
        <f>I15</f>
        <v>1523.2</v>
      </c>
      <c r="J14" s="71">
        <f>J15</f>
        <v>0</v>
      </c>
      <c r="K14" s="71">
        <f>I14+J14</f>
        <v>1523.2</v>
      </c>
      <c r="N14" s="55"/>
      <c r="P14" s="198"/>
      <c r="Q14" s="198"/>
      <c r="R14" s="198"/>
      <c r="S14" s="198"/>
    </row>
    <row r="15" spans="1:19" ht="24.75" customHeight="1">
      <c r="A15" s="208" t="s">
        <v>148</v>
      </c>
      <c r="B15" s="67" t="s">
        <v>78</v>
      </c>
      <c r="C15" s="209" t="s">
        <v>147</v>
      </c>
      <c r="D15" s="209" t="s">
        <v>77</v>
      </c>
      <c r="E15" s="209" t="s">
        <v>332</v>
      </c>
      <c r="F15" s="102"/>
      <c r="G15" s="71">
        <f>G16</f>
        <v>1223.2</v>
      </c>
      <c r="H15" s="65">
        <f t="shared" si="0"/>
        <v>300</v>
      </c>
      <c r="I15" s="71">
        <f>I16</f>
        <v>1523.2</v>
      </c>
      <c r="J15" s="71">
        <f>J16</f>
        <v>0</v>
      </c>
      <c r="K15" s="71">
        <f>I15+J15</f>
        <v>1523.2</v>
      </c>
      <c r="N15" s="55"/>
      <c r="P15" s="198"/>
      <c r="Q15" s="198"/>
      <c r="R15" s="198"/>
      <c r="S15" s="198"/>
    </row>
    <row r="16" spans="1:19" ht="62.25" customHeight="1">
      <c r="A16" s="210" t="s">
        <v>191</v>
      </c>
      <c r="B16" s="68" t="s">
        <v>168</v>
      </c>
      <c r="C16" s="175" t="s">
        <v>147</v>
      </c>
      <c r="D16" s="175" t="s">
        <v>77</v>
      </c>
      <c r="E16" s="175" t="s">
        <v>332</v>
      </c>
      <c r="F16" s="70" t="s">
        <v>163</v>
      </c>
      <c r="G16" s="171">
        <v>1223.2</v>
      </c>
      <c r="H16" s="212">
        <f t="shared" si="0"/>
        <v>300</v>
      </c>
      <c r="I16" s="171">
        <v>1523.2</v>
      </c>
      <c r="J16" s="171">
        <v>0</v>
      </c>
      <c r="K16" s="171">
        <f>I16+J16</f>
        <v>1523.2</v>
      </c>
      <c r="N16" s="211"/>
      <c r="P16" s="198"/>
      <c r="Q16" s="198"/>
      <c r="R16" s="198"/>
      <c r="S16" s="198"/>
    </row>
    <row r="17" spans="1:19" ht="49.5" customHeight="1">
      <c r="A17" s="208" t="s">
        <v>96</v>
      </c>
      <c r="B17" s="67" t="s">
        <v>138</v>
      </c>
      <c r="C17" s="209"/>
      <c r="D17" s="209" t="s">
        <v>64</v>
      </c>
      <c r="E17" s="209"/>
      <c r="F17" s="102"/>
      <c r="G17" s="71">
        <f>G18+G20+G22+G26</f>
        <v>6063.9</v>
      </c>
      <c r="H17" s="65">
        <f>H18+H20+H22+H26</f>
        <v>-300.0000000000005</v>
      </c>
      <c r="I17" s="71">
        <f>I18+I22+I26+I20</f>
        <v>5763.899999999999</v>
      </c>
      <c r="J17" s="71">
        <f>J18+J22+J26+J20</f>
        <v>-593.9000000000001</v>
      </c>
      <c r="K17" s="71">
        <f>K18+K22+K26+K20</f>
        <v>5169.999999999999</v>
      </c>
      <c r="N17" s="55"/>
      <c r="P17" s="198"/>
      <c r="Q17" s="198"/>
      <c r="R17" s="198"/>
      <c r="S17" s="198"/>
    </row>
    <row r="18" spans="1:19" ht="43.5" customHeight="1">
      <c r="A18" s="208" t="s">
        <v>192</v>
      </c>
      <c r="B18" s="67" t="s">
        <v>290</v>
      </c>
      <c r="C18" s="209" t="s">
        <v>147</v>
      </c>
      <c r="D18" s="209" t="s">
        <v>64</v>
      </c>
      <c r="E18" s="209" t="s">
        <v>333</v>
      </c>
      <c r="F18" s="102"/>
      <c r="G18" s="71">
        <f>G19</f>
        <v>1030.8</v>
      </c>
      <c r="H18" s="65">
        <f t="shared" si="0"/>
        <v>-406.9</v>
      </c>
      <c r="I18" s="71">
        <f>I19</f>
        <v>623.9</v>
      </c>
      <c r="J18" s="71">
        <f>J19</f>
        <v>-110</v>
      </c>
      <c r="K18" s="71">
        <f>I18+J18</f>
        <v>513.9</v>
      </c>
      <c r="N18" s="55"/>
      <c r="P18" s="198"/>
      <c r="Q18" s="198"/>
      <c r="R18" s="198"/>
      <c r="S18" s="198"/>
    </row>
    <row r="19" spans="1:19" ht="62.25" customHeight="1">
      <c r="A19" s="210" t="s">
        <v>193</v>
      </c>
      <c r="B19" s="68" t="s">
        <v>168</v>
      </c>
      <c r="C19" s="175" t="s">
        <v>147</v>
      </c>
      <c r="D19" s="175" t="s">
        <v>64</v>
      </c>
      <c r="E19" s="175" t="s">
        <v>333</v>
      </c>
      <c r="F19" s="70" t="s">
        <v>163</v>
      </c>
      <c r="G19" s="171">
        <v>1030.8</v>
      </c>
      <c r="H19" s="212">
        <f t="shared" si="0"/>
        <v>-406.9</v>
      </c>
      <c r="I19" s="171">
        <v>623.9</v>
      </c>
      <c r="J19" s="212">
        <f>-60-50</f>
        <v>-110</v>
      </c>
      <c r="K19" s="171">
        <f>I19+J19</f>
        <v>513.9</v>
      </c>
      <c r="N19" s="56"/>
      <c r="P19" s="198"/>
      <c r="Q19" s="198"/>
      <c r="R19" s="198"/>
      <c r="S19" s="198"/>
    </row>
    <row r="20" spans="1:19" ht="54" customHeight="1">
      <c r="A20" s="208" t="s">
        <v>194</v>
      </c>
      <c r="B20" s="67" t="s">
        <v>126</v>
      </c>
      <c r="C20" s="209" t="s">
        <v>147</v>
      </c>
      <c r="D20" s="209" t="s">
        <v>64</v>
      </c>
      <c r="E20" s="209" t="s">
        <v>334</v>
      </c>
      <c r="F20" s="102"/>
      <c r="G20" s="71">
        <f>G21</f>
        <v>124.8</v>
      </c>
      <c r="H20" s="71">
        <f>H21</f>
        <v>9.1</v>
      </c>
      <c r="I20" s="71">
        <f>I21</f>
        <v>133.9</v>
      </c>
      <c r="J20" s="71">
        <f>J21</f>
        <v>0</v>
      </c>
      <c r="K20" s="71">
        <f>I20+J20</f>
        <v>133.9</v>
      </c>
      <c r="N20" s="55"/>
      <c r="P20" s="198"/>
      <c r="Q20" s="198"/>
      <c r="R20" s="198"/>
      <c r="S20" s="198"/>
    </row>
    <row r="21" spans="1:19" ht="63" customHeight="1">
      <c r="A21" s="210" t="s">
        <v>289</v>
      </c>
      <c r="B21" s="68" t="s">
        <v>168</v>
      </c>
      <c r="C21" s="175" t="s">
        <v>147</v>
      </c>
      <c r="D21" s="175" t="s">
        <v>64</v>
      </c>
      <c r="E21" s="175" t="s">
        <v>334</v>
      </c>
      <c r="F21" s="70" t="s">
        <v>163</v>
      </c>
      <c r="G21" s="171">
        <v>124.8</v>
      </c>
      <c r="H21" s="212">
        <v>9.1</v>
      </c>
      <c r="I21" s="171">
        <f>G21+H21</f>
        <v>133.9</v>
      </c>
      <c r="J21" s="212">
        <v>0</v>
      </c>
      <c r="K21" s="171">
        <f>I21+J21</f>
        <v>133.9</v>
      </c>
      <c r="N21" s="56"/>
      <c r="P21" s="198"/>
      <c r="Q21" s="198"/>
      <c r="R21" s="198"/>
      <c r="S21" s="198"/>
    </row>
    <row r="22" spans="1:19" ht="51" customHeight="1">
      <c r="A22" s="208" t="s">
        <v>194</v>
      </c>
      <c r="B22" s="67" t="s">
        <v>139</v>
      </c>
      <c r="C22" s="209" t="s">
        <v>147</v>
      </c>
      <c r="D22" s="209" t="s">
        <v>64</v>
      </c>
      <c r="E22" s="209" t="s">
        <v>335</v>
      </c>
      <c r="F22" s="102"/>
      <c r="G22" s="71">
        <f>G23+G24+G25</f>
        <v>4824.3</v>
      </c>
      <c r="H22" s="65">
        <f t="shared" si="0"/>
        <v>65.09999999999945</v>
      </c>
      <c r="I22" s="71">
        <f>I23+I24+I25</f>
        <v>4889.4</v>
      </c>
      <c r="J22" s="71">
        <f>J23+J24+J25</f>
        <v>-483.90000000000003</v>
      </c>
      <c r="K22" s="71">
        <f>SUM(K23:K25)</f>
        <v>4405.5</v>
      </c>
      <c r="N22" s="55"/>
      <c r="P22" s="198"/>
      <c r="Q22" s="198"/>
      <c r="R22" s="198"/>
      <c r="S22" s="198"/>
    </row>
    <row r="23" spans="1:19" ht="60" customHeight="1">
      <c r="A23" s="210" t="s">
        <v>363</v>
      </c>
      <c r="B23" s="68" t="s">
        <v>168</v>
      </c>
      <c r="C23" s="175" t="s">
        <v>147</v>
      </c>
      <c r="D23" s="175" t="s">
        <v>64</v>
      </c>
      <c r="E23" s="175" t="s">
        <v>335</v>
      </c>
      <c r="F23" s="70" t="s">
        <v>163</v>
      </c>
      <c r="G23" s="171">
        <v>3031.3</v>
      </c>
      <c r="H23" s="212">
        <f t="shared" si="0"/>
        <v>106.89999999999964</v>
      </c>
      <c r="I23" s="171">
        <v>3138.2</v>
      </c>
      <c r="J23" s="212">
        <v>-190</v>
      </c>
      <c r="K23" s="171">
        <f>I23+J23</f>
        <v>2948.2</v>
      </c>
      <c r="N23" s="56"/>
      <c r="P23" s="198"/>
      <c r="Q23" s="198"/>
      <c r="R23" s="198"/>
      <c r="S23" s="198"/>
    </row>
    <row r="24" spans="1:19" ht="27.75" customHeight="1">
      <c r="A24" s="210" t="s">
        <v>364</v>
      </c>
      <c r="B24" s="68" t="s">
        <v>549</v>
      </c>
      <c r="C24" s="175" t="s">
        <v>147</v>
      </c>
      <c r="D24" s="175" t="s">
        <v>64</v>
      </c>
      <c r="E24" s="175" t="s">
        <v>335</v>
      </c>
      <c r="F24" s="70" t="s">
        <v>164</v>
      </c>
      <c r="G24" s="171">
        <v>1749</v>
      </c>
      <c r="H24" s="212">
        <v>-41.8</v>
      </c>
      <c r="I24" s="171">
        <f>G24+H24</f>
        <v>1707.2</v>
      </c>
      <c r="J24" s="212">
        <v>-256.3</v>
      </c>
      <c r="K24" s="171">
        <f>I24+J24</f>
        <v>1450.9</v>
      </c>
      <c r="N24" s="56"/>
      <c r="P24" s="198"/>
      <c r="Q24" s="198"/>
      <c r="R24" s="198"/>
      <c r="S24" s="198"/>
    </row>
    <row r="25" spans="1:19" ht="16.5" customHeight="1">
      <c r="A25" s="210" t="s">
        <v>365</v>
      </c>
      <c r="B25" s="68" t="s">
        <v>167</v>
      </c>
      <c r="C25" s="175" t="s">
        <v>147</v>
      </c>
      <c r="D25" s="175" t="s">
        <v>64</v>
      </c>
      <c r="E25" s="175" t="s">
        <v>335</v>
      </c>
      <c r="F25" s="70" t="s">
        <v>165</v>
      </c>
      <c r="G25" s="171">
        <f>14+30</f>
        <v>44</v>
      </c>
      <c r="H25" s="65">
        <f t="shared" si="0"/>
        <v>0</v>
      </c>
      <c r="I25" s="171">
        <v>44</v>
      </c>
      <c r="J25" s="212">
        <v>-37.6</v>
      </c>
      <c r="K25" s="171">
        <f>I25+J25</f>
        <v>6.399999999999999</v>
      </c>
      <c r="N25" s="56"/>
      <c r="P25" s="198"/>
      <c r="Q25" s="198"/>
      <c r="R25" s="198"/>
      <c r="S25" s="198"/>
    </row>
    <row r="26" spans="1:19" ht="50.25" customHeight="1">
      <c r="A26" s="208" t="s">
        <v>330</v>
      </c>
      <c r="B26" s="69" t="s">
        <v>329</v>
      </c>
      <c r="C26" s="209" t="s">
        <v>147</v>
      </c>
      <c r="D26" s="209" t="s">
        <v>64</v>
      </c>
      <c r="E26" s="213" t="s">
        <v>342</v>
      </c>
      <c r="F26" s="70"/>
      <c r="G26" s="71">
        <f>G27</f>
        <v>84</v>
      </c>
      <c r="H26" s="65">
        <f t="shared" si="0"/>
        <v>32.7</v>
      </c>
      <c r="I26" s="71">
        <f>I27</f>
        <v>116.7</v>
      </c>
      <c r="J26" s="71">
        <f>J27</f>
        <v>0</v>
      </c>
      <c r="K26" s="71">
        <f>I26+J26</f>
        <v>116.7</v>
      </c>
      <c r="N26" s="55"/>
      <c r="P26" s="198"/>
      <c r="Q26" s="198"/>
      <c r="R26" s="198"/>
      <c r="S26" s="198"/>
    </row>
    <row r="27" spans="1:19" ht="14.25" customHeight="1">
      <c r="A27" s="210" t="s">
        <v>331</v>
      </c>
      <c r="B27" s="68" t="s">
        <v>167</v>
      </c>
      <c r="C27" s="175" t="s">
        <v>147</v>
      </c>
      <c r="D27" s="175" t="s">
        <v>64</v>
      </c>
      <c r="E27" s="214" t="s">
        <v>342</v>
      </c>
      <c r="F27" s="70" t="s">
        <v>165</v>
      </c>
      <c r="G27" s="171">
        <v>84</v>
      </c>
      <c r="H27" s="212">
        <f t="shared" si="0"/>
        <v>32.7</v>
      </c>
      <c r="I27" s="171">
        <v>116.7</v>
      </c>
      <c r="J27" s="212">
        <v>0</v>
      </c>
      <c r="K27" s="171">
        <f>I27+J27</f>
        <v>116.7</v>
      </c>
      <c r="N27" s="215"/>
      <c r="P27" s="198"/>
      <c r="Q27" s="198"/>
      <c r="R27" s="198"/>
      <c r="S27" s="198"/>
    </row>
    <row r="28" spans="1:19" ht="29.25" customHeight="1">
      <c r="A28" s="216" t="s">
        <v>37</v>
      </c>
      <c r="B28" s="217" t="s">
        <v>197</v>
      </c>
      <c r="C28" s="218" t="s">
        <v>80</v>
      </c>
      <c r="D28" s="219"/>
      <c r="E28" s="219"/>
      <c r="F28" s="220"/>
      <c r="G28" s="65">
        <f>G29+G50+G54+G60+G66+G70+G86+G102+G111+G116</f>
        <v>72813.2</v>
      </c>
      <c r="H28" s="65">
        <f>H29+H50+H54+H60+H66+H70+H86+H102+H111+H116</f>
        <v>-2.2737367544323206E-12</v>
      </c>
      <c r="I28" s="65">
        <f>I29+I50+I54+I60+I66+I70+I86+I102+I111+I116</f>
        <v>72813.2</v>
      </c>
      <c r="J28" s="65">
        <f>J29+J50+J54+J60+J66+J70+J86+J102+J111+J116</f>
        <v>-2749.8999999999996</v>
      </c>
      <c r="K28" s="65">
        <f>K29+K50+K54+K60+K66+K70+K86+K102+K111+K116</f>
        <v>70063.3</v>
      </c>
      <c r="N28" s="48"/>
      <c r="P28" s="198"/>
      <c r="Q28" s="198"/>
      <c r="R28" s="198"/>
      <c r="S28" s="198"/>
    </row>
    <row r="29" spans="1:19" ht="27" customHeight="1">
      <c r="A29" s="208" t="s">
        <v>47</v>
      </c>
      <c r="B29" s="67" t="s">
        <v>69</v>
      </c>
      <c r="C29" s="175"/>
      <c r="D29" s="209" t="s">
        <v>169</v>
      </c>
      <c r="E29" s="175"/>
      <c r="F29" s="70"/>
      <c r="G29" s="71">
        <f>G30+G42+G45</f>
        <v>21630.100000000002</v>
      </c>
      <c r="H29" s="71">
        <f>H30+H42+H45</f>
        <v>-2526.5000000000005</v>
      </c>
      <c r="I29" s="71">
        <f>I30+I42+I45</f>
        <v>19103.6</v>
      </c>
      <c r="J29" s="71">
        <f>J30+J42+J45</f>
        <v>-1145.3000000000002</v>
      </c>
      <c r="K29" s="71">
        <f>K30+K42+K45</f>
        <v>17958.3</v>
      </c>
      <c r="N29" s="55"/>
      <c r="P29" s="198"/>
      <c r="Q29" s="198"/>
      <c r="R29" s="198"/>
      <c r="S29" s="198"/>
    </row>
    <row r="30" spans="1:19" ht="68.25" customHeight="1">
      <c r="A30" s="208" t="s">
        <v>149</v>
      </c>
      <c r="B30" s="67" t="s">
        <v>127</v>
      </c>
      <c r="C30" s="209"/>
      <c r="D30" s="209" t="s">
        <v>70</v>
      </c>
      <c r="E30" s="209"/>
      <c r="F30" s="102"/>
      <c r="G30" s="65">
        <f>G31+G33+G37+G39</f>
        <v>21540.100000000002</v>
      </c>
      <c r="H30" s="65">
        <f>H31+H33+H37+H39</f>
        <v>-2529.1000000000004</v>
      </c>
      <c r="I30" s="65">
        <f>I31+I33+I37+I39</f>
        <v>19011</v>
      </c>
      <c r="J30" s="65">
        <f>J31+J33+J37+J39</f>
        <v>-1142.9</v>
      </c>
      <c r="K30" s="65">
        <f>K31+K33+K37+K39</f>
        <v>17868.1</v>
      </c>
      <c r="N30" s="48"/>
      <c r="P30" s="198"/>
      <c r="Q30" s="198"/>
      <c r="R30" s="198"/>
      <c r="S30" s="198"/>
    </row>
    <row r="31" spans="1:19" ht="30" customHeight="1">
      <c r="A31" s="208" t="s">
        <v>34</v>
      </c>
      <c r="B31" s="67" t="s">
        <v>26</v>
      </c>
      <c r="C31" s="209" t="s">
        <v>80</v>
      </c>
      <c r="D31" s="209" t="s">
        <v>70</v>
      </c>
      <c r="E31" s="209" t="s">
        <v>343</v>
      </c>
      <c r="F31" s="102"/>
      <c r="G31" s="71">
        <f>G32</f>
        <v>1175.2</v>
      </c>
      <c r="H31" s="65">
        <f t="shared" si="0"/>
        <v>290</v>
      </c>
      <c r="I31" s="71">
        <f>I32</f>
        <v>1465.2</v>
      </c>
      <c r="J31" s="71">
        <f>J32</f>
        <v>-1465.2</v>
      </c>
      <c r="K31" s="71">
        <f>K32</f>
        <v>0</v>
      </c>
      <c r="N31" s="55"/>
      <c r="P31" s="198"/>
      <c r="Q31" s="198"/>
      <c r="R31" s="198"/>
      <c r="S31" s="198"/>
    </row>
    <row r="32" spans="1:19" ht="65.25" customHeight="1">
      <c r="A32" s="210" t="s">
        <v>195</v>
      </c>
      <c r="B32" s="68" t="s">
        <v>168</v>
      </c>
      <c r="C32" s="175" t="s">
        <v>80</v>
      </c>
      <c r="D32" s="175" t="s">
        <v>70</v>
      </c>
      <c r="E32" s="175" t="s">
        <v>343</v>
      </c>
      <c r="F32" s="70" t="s">
        <v>163</v>
      </c>
      <c r="G32" s="171">
        <v>1175.2</v>
      </c>
      <c r="H32" s="212">
        <f t="shared" si="0"/>
        <v>290</v>
      </c>
      <c r="I32" s="171">
        <v>1465.2</v>
      </c>
      <c r="J32" s="212">
        <v>-1465.2</v>
      </c>
      <c r="K32" s="171">
        <f>I32+J32</f>
        <v>0</v>
      </c>
      <c r="N32" s="56"/>
      <c r="P32" s="198"/>
      <c r="Q32" s="198"/>
      <c r="R32" s="198"/>
      <c r="S32" s="198"/>
    </row>
    <row r="33" spans="1:19" ht="42" customHeight="1">
      <c r="A33" s="208" t="s">
        <v>132</v>
      </c>
      <c r="B33" s="67" t="s">
        <v>366</v>
      </c>
      <c r="C33" s="209" t="s">
        <v>80</v>
      </c>
      <c r="D33" s="209" t="s">
        <v>70</v>
      </c>
      <c r="E33" s="209" t="s">
        <v>344</v>
      </c>
      <c r="F33" s="102"/>
      <c r="G33" s="71">
        <f>G34+G35+G36</f>
        <v>18808.3</v>
      </c>
      <c r="H33" s="65">
        <f t="shared" si="0"/>
        <v>-2819.1000000000004</v>
      </c>
      <c r="I33" s="71">
        <f>I34+I35+I36</f>
        <v>15989.199999999999</v>
      </c>
      <c r="J33" s="71">
        <f>J34+J35+J36</f>
        <v>322.30000000000007</v>
      </c>
      <c r="K33" s="71">
        <f>SUM(K34:K36)</f>
        <v>16311.5</v>
      </c>
      <c r="N33" s="55"/>
      <c r="P33" s="198"/>
      <c r="Q33" s="198"/>
      <c r="R33" s="198"/>
      <c r="S33" s="198"/>
    </row>
    <row r="34" spans="1:19" ht="60.75" customHeight="1">
      <c r="A34" s="210" t="s">
        <v>199</v>
      </c>
      <c r="B34" s="68" t="s">
        <v>196</v>
      </c>
      <c r="C34" s="175" t="s">
        <v>80</v>
      </c>
      <c r="D34" s="175" t="s">
        <v>70</v>
      </c>
      <c r="E34" s="175" t="s">
        <v>344</v>
      </c>
      <c r="F34" s="70" t="s">
        <v>163</v>
      </c>
      <c r="G34" s="171">
        <v>10870.5</v>
      </c>
      <c r="H34" s="212">
        <f t="shared" si="0"/>
        <v>-172.10000000000036</v>
      </c>
      <c r="I34" s="171">
        <v>10698.4</v>
      </c>
      <c r="J34" s="212">
        <f>1465.2-22-55.8</f>
        <v>1387.4</v>
      </c>
      <c r="K34" s="171">
        <f aca="true" t="shared" si="1" ref="K34:K44">I34+J34</f>
        <v>12085.8</v>
      </c>
      <c r="L34" s="192">
        <v>1465.2</v>
      </c>
      <c r="M34" s="192">
        <v>-22</v>
      </c>
      <c r="N34" s="56">
        <v>-55.8</v>
      </c>
      <c r="P34" s="198"/>
      <c r="Q34" s="198"/>
      <c r="R34" s="198"/>
      <c r="S34" s="198"/>
    </row>
    <row r="35" spans="1:19" ht="30" customHeight="1">
      <c r="A35" s="210" t="s">
        <v>200</v>
      </c>
      <c r="B35" s="68" t="s">
        <v>549</v>
      </c>
      <c r="C35" s="175" t="s">
        <v>80</v>
      </c>
      <c r="D35" s="175" t="s">
        <v>70</v>
      </c>
      <c r="E35" s="175" t="s">
        <v>344</v>
      </c>
      <c r="F35" s="70" t="s">
        <v>164</v>
      </c>
      <c r="G35" s="171">
        <v>4869.8</v>
      </c>
      <c r="H35" s="212">
        <f t="shared" si="0"/>
        <v>-49.80000000000018</v>
      </c>
      <c r="I35" s="171">
        <v>4820</v>
      </c>
      <c r="J35" s="212">
        <v>-632</v>
      </c>
      <c r="K35" s="171">
        <f t="shared" si="1"/>
        <v>4188</v>
      </c>
      <c r="L35" s="221"/>
      <c r="N35" s="56"/>
      <c r="P35" s="198"/>
      <c r="Q35" s="198"/>
      <c r="R35" s="198"/>
      <c r="S35" s="198"/>
    </row>
    <row r="36" spans="1:19" ht="17.25" customHeight="1">
      <c r="A36" s="210" t="s">
        <v>201</v>
      </c>
      <c r="B36" s="68" t="s">
        <v>167</v>
      </c>
      <c r="C36" s="175" t="s">
        <v>80</v>
      </c>
      <c r="D36" s="175" t="s">
        <v>70</v>
      </c>
      <c r="E36" s="175" t="s">
        <v>344</v>
      </c>
      <c r="F36" s="70" t="s">
        <v>165</v>
      </c>
      <c r="G36" s="171">
        <f>98+2970</f>
        <v>3068</v>
      </c>
      <c r="H36" s="212">
        <f t="shared" si="0"/>
        <v>-2597.2</v>
      </c>
      <c r="I36" s="171">
        <v>470.8</v>
      </c>
      <c r="J36" s="212">
        <v>-433.1</v>
      </c>
      <c r="K36" s="171">
        <f t="shared" si="1"/>
        <v>37.69999999999999</v>
      </c>
      <c r="L36" s="222"/>
      <c r="P36" s="198"/>
      <c r="Q36" s="198"/>
      <c r="R36" s="198"/>
      <c r="S36" s="198"/>
    </row>
    <row r="37" spans="1:19" ht="65.25" customHeight="1">
      <c r="A37" s="208" t="s">
        <v>198</v>
      </c>
      <c r="B37" s="67" t="s">
        <v>551</v>
      </c>
      <c r="C37" s="209" t="s">
        <v>80</v>
      </c>
      <c r="D37" s="209" t="s">
        <v>70</v>
      </c>
      <c r="E37" s="209" t="s">
        <v>347</v>
      </c>
      <c r="F37" s="70"/>
      <c r="G37" s="71">
        <f>G38</f>
        <v>6.9</v>
      </c>
      <c r="H37" s="65">
        <f t="shared" si="0"/>
        <v>0</v>
      </c>
      <c r="I37" s="71">
        <f>I38</f>
        <v>6.9</v>
      </c>
      <c r="J37" s="71">
        <f>J38</f>
        <v>0</v>
      </c>
      <c r="K37" s="71">
        <f t="shared" si="1"/>
        <v>6.9</v>
      </c>
      <c r="N37" s="55"/>
      <c r="P37" s="198"/>
      <c r="Q37" s="198"/>
      <c r="R37" s="198"/>
      <c r="S37" s="198"/>
    </row>
    <row r="38" spans="1:19" ht="28.5" customHeight="1">
      <c r="A38" s="210" t="s">
        <v>202</v>
      </c>
      <c r="B38" s="68" t="s">
        <v>549</v>
      </c>
      <c r="C38" s="175" t="s">
        <v>80</v>
      </c>
      <c r="D38" s="175" t="s">
        <v>70</v>
      </c>
      <c r="E38" s="175" t="s">
        <v>347</v>
      </c>
      <c r="F38" s="70" t="s">
        <v>164</v>
      </c>
      <c r="G38" s="171">
        <v>6.9</v>
      </c>
      <c r="H38" s="65">
        <f t="shared" si="0"/>
        <v>0</v>
      </c>
      <c r="I38" s="171">
        <v>6.9</v>
      </c>
      <c r="J38" s="212">
        <v>0</v>
      </c>
      <c r="K38" s="171">
        <f t="shared" si="1"/>
        <v>6.9</v>
      </c>
      <c r="N38" s="56"/>
      <c r="P38" s="198"/>
      <c r="Q38" s="198"/>
      <c r="R38" s="198"/>
      <c r="S38" s="198"/>
    </row>
    <row r="39" spans="1:19" ht="65.25" customHeight="1">
      <c r="A39" s="208" t="s">
        <v>339</v>
      </c>
      <c r="B39" s="67" t="s">
        <v>367</v>
      </c>
      <c r="C39" s="209" t="s">
        <v>80</v>
      </c>
      <c r="D39" s="209" t="s">
        <v>70</v>
      </c>
      <c r="E39" s="209" t="s">
        <v>500</v>
      </c>
      <c r="F39" s="223"/>
      <c r="G39" s="65">
        <f>G40+G41</f>
        <v>1549.7</v>
      </c>
      <c r="H39" s="65">
        <f t="shared" si="0"/>
        <v>0</v>
      </c>
      <c r="I39" s="65">
        <f>I40+I41</f>
        <v>1549.7</v>
      </c>
      <c r="J39" s="65">
        <f>J40+J41</f>
        <v>0</v>
      </c>
      <c r="K39" s="71">
        <f t="shared" si="1"/>
        <v>1549.7</v>
      </c>
      <c r="N39" s="56"/>
      <c r="P39" s="198"/>
      <c r="Q39" s="198"/>
      <c r="R39" s="198"/>
      <c r="S39" s="198"/>
    </row>
    <row r="40" spans="1:19" ht="62.25" customHeight="1">
      <c r="A40" s="210" t="s">
        <v>340</v>
      </c>
      <c r="B40" s="68" t="s">
        <v>196</v>
      </c>
      <c r="C40" s="175" t="s">
        <v>80</v>
      </c>
      <c r="D40" s="175" t="s">
        <v>70</v>
      </c>
      <c r="E40" s="175" t="s">
        <v>500</v>
      </c>
      <c r="F40" s="224">
        <v>100</v>
      </c>
      <c r="G40" s="171">
        <v>1423.5</v>
      </c>
      <c r="H40" s="212">
        <f t="shared" si="0"/>
        <v>0</v>
      </c>
      <c r="I40" s="171">
        <v>1423.5</v>
      </c>
      <c r="J40" s="212">
        <v>0</v>
      </c>
      <c r="K40" s="171">
        <f t="shared" si="1"/>
        <v>1423.5</v>
      </c>
      <c r="N40" s="56"/>
      <c r="P40" s="198"/>
      <c r="Q40" s="198"/>
      <c r="R40" s="198"/>
      <c r="S40" s="198"/>
    </row>
    <row r="41" spans="1:19" ht="36" customHeight="1">
      <c r="A41" s="210" t="s">
        <v>369</v>
      </c>
      <c r="B41" s="68" t="s">
        <v>549</v>
      </c>
      <c r="C41" s="175" t="s">
        <v>80</v>
      </c>
      <c r="D41" s="175" t="s">
        <v>70</v>
      </c>
      <c r="E41" s="175" t="s">
        <v>500</v>
      </c>
      <c r="F41" s="224">
        <v>200</v>
      </c>
      <c r="G41" s="225">
        <v>126.2</v>
      </c>
      <c r="H41" s="212">
        <f t="shared" si="0"/>
        <v>0</v>
      </c>
      <c r="I41" s="171">
        <v>126.2</v>
      </c>
      <c r="J41" s="212">
        <v>0</v>
      </c>
      <c r="K41" s="171">
        <f t="shared" si="1"/>
        <v>126.2</v>
      </c>
      <c r="N41" s="56"/>
      <c r="P41" s="198"/>
      <c r="Q41" s="198"/>
      <c r="R41" s="198"/>
      <c r="S41" s="198"/>
    </row>
    <row r="42" spans="1:19" ht="16.5" customHeight="1">
      <c r="A42" s="208" t="s">
        <v>153</v>
      </c>
      <c r="B42" s="67" t="s">
        <v>170</v>
      </c>
      <c r="C42" s="209"/>
      <c r="D42" s="209" t="s">
        <v>171</v>
      </c>
      <c r="E42" s="209"/>
      <c r="F42" s="102"/>
      <c r="G42" s="71">
        <v>70</v>
      </c>
      <c r="H42" s="65">
        <f t="shared" si="0"/>
        <v>0</v>
      </c>
      <c r="I42" s="71">
        <f>I43</f>
        <v>70</v>
      </c>
      <c r="J42" s="71">
        <f>J43</f>
        <v>0</v>
      </c>
      <c r="K42" s="71">
        <f t="shared" si="1"/>
        <v>70</v>
      </c>
      <c r="N42" s="55"/>
      <c r="P42" s="198"/>
      <c r="Q42" s="198"/>
      <c r="R42" s="198"/>
      <c r="S42" s="198"/>
    </row>
    <row r="43" spans="1:19" ht="21" customHeight="1">
      <c r="A43" s="208" t="s">
        <v>102</v>
      </c>
      <c r="B43" s="67" t="s">
        <v>370</v>
      </c>
      <c r="C43" s="209" t="s">
        <v>80</v>
      </c>
      <c r="D43" s="209" t="s">
        <v>171</v>
      </c>
      <c r="E43" s="209" t="s">
        <v>336</v>
      </c>
      <c r="F43" s="70"/>
      <c r="G43" s="71">
        <v>70</v>
      </c>
      <c r="H43" s="65">
        <f t="shared" si="0"/>
        <v>0</v>
      </c>
      <c r="I43" s="71">
        <f>I44</f>
        <v>70</v>
      </c>
      <c r="J43" s="71">
        <f>J44</f>
        <v>0</v>
      </c>
      <c r="K43" s="71">
        <f t="shared" si="1"/>
        <v>70</v>
      </c>
      <c r="N43" s="55"/>
      <c r="P43" s="198"/>
      <c r="Q43" s="198"/>
      <c r="R43" s="198"/>
      <c r="S43" s="198"/>
    </row>
    <row r="44" spans="1:19" ht="16.5" customHeight="1">
      <c r="A44" s="210" t="s">
        <v>203</v>
      </c>
      <c r="B44" s="68" t="s">
        <v>167</v>
      </c>
      <c r="C44" s="225">
        <v>978</v>
      </c>
      <c r="D44" s="175" t="s">
        <v>171</v>
      </c>
      <c r="E44" s="175" t="s">
        <v>336</v>
      </c>
      <c r="F44" s="70" t="s">
        <v>165</v>
      </c>
      <c r="G44" s="171">
        <v>70</v>
      </c>
      <c r="H44" s="65">
        <f t="shared" si="0"/>
        <v>0</v>
      </c>
      <c r="I44" s="171">
        <v>70</v>
      </c>
      <c r="J44" s="212">
        <v>0</v>
      </c>
      <c r="K44" s="171">
        <f t="shared" si="1"/>
        <v>70</v>
      </c>
      <c r="N44" s="56"/>
      <c r="P44" s="198"/>
      <c r="Q44" s="198"/>
      <c r="R44" s="198"/>
      <c r="S44" s="198"/>
    </row>
    <row r="45" spans="1:20" ht="16.5" customHeight="1">
      <c r="A45" s="209" t="s">
        <v>204</v>
      </c>
      <c r="B45" s="67" t="s">
        <v>72</v>
      </c>
      <c r="C45" s="209"/>
      <c r="D45" s="209" t="s">
        <v>90</v>
      </c>
      <c r="E45" s="209"/>
      <c r="F45" s="70"/>
      <c r="G45" s="65">
        <f>G46+G48</f>
        <v>20</v>
      </c>
      <c r="H45" s="65">
        <f t="shared" si="0"/>
        <v>2.6000000000000014</v>
      </c>
      <c r="I45" s="65">
        <f>I46+I48</f>
        <v>22.6</v>
      </c>
      <c r="J45" s="65">
        <f>J46+J48</f>
        <v>-2.4</v>
      </c>
      <c r="K45" s="71">
        <f>K46+K48</f>
        <v>20.2</v>
      </c>
      <c r="L45" s="54">
        <v>2.4</v>
      </c>
      <c r="N45" s="48"/>
      <c r="P45" s="198"/>
      <c r="Q45" s="198"/>
      <c r="R45" s="198"/>
      <c r="S45" s="198"/>
      <c r="T45" s="20"/>
    </row>
    <row r="46" spans="1:20" ht="25.5" customHeight="1">
      <c r="A46" s="209" t="s">
        <v>205</v>
      </c>
      <c r="B46" s="67" t="s">
        <v>321</v>
      </c>
      <c r="C46" s="209" t="s">
        <v>80</v>
      </c>
      <c r="D46" s="209" t="s">
        <v>90</v>
      </c>
      <c r="E46" s="209" t="s">
        <v>371</v>
      </c>
      <c r="F46" s="102"/>
      <c r="G46" s="71">
        <f>G47</f>
        <v>7.5</v>
      </c>
      <c r="H46" s="65">
        <f t="shared" si="0"/>
        <v>2.5999999999999996</v>
      </c>
      <c r="I46" s="71">
        <f>I47</f>
        <v>10.1</v>
      </c>
      <c r="J46" s="71">
        <f>J47</f>
        <v>0</v>
      </c>
      <c r="K46" s="71">
        <f>K47</f>
        <v>10.1</v>
      </c>
      <c r="N46" s="55" t="s">
        <v>504</v>
      </c>
      <c r="P46" s="46"/>
      <c r="Q46" s="58"/>
      <c r="R46" s="46"/>
      <c r="S46" s="55"/>
      <c r="T46" s="20"/>
    </row>
    <row r="47" spans="1:20" ht="25.5" customHeight="1">
      <c r="A47" s="175" t="s">
        <v>206</v>
      </c>
      <c r="B47" s="68" t="s">
        <v>549</v>
      </c>
      <c r="C47" s="175" t="s">
        <v>80</v>
      </c>
      <c r="D47" s="175" t="s">
        <v>90</v>
      </c>
      <c r="E47" s="175" t="s">
        <v>371</v>
      </c>
      <c r="F47" s="70" t="s">
        <v>164</v>
      </c>
      <c r="G47" s="171">
        <v>7.5</v>
      </c>
      <c r="H47" s="212">
        <f t="shared" si="0"/>
        <v>2.5999999999999996</v>
      </c>
      <c r="I47" s="171">
        <v>10.1</v>
      </c>
      <c r="J47" s="212">
        <v>0</v>
      </c>
      <c r="K47" s="171">
        <f>I47+J47</f>
        <v>10.1</v>
      </c>
      <c r="N47" s="56"/>
      <c r="P47" s="53"/>
      <c r="Q47" s="53"/>
      <c r="R47" s="53"/>
      <c r="S47" s="56"/>
      <c r="T47" s="20"/>
    </row>
    <row r="48" spans="1:20" ht="99" customHeight="1">
      <c r="A48" s="209" t="s">
        <v>291</v>
      </c>
      <c r="B48" s="67" t="s">
        <v>552</v>
      </c>
      <c r="C48" s="209" t="s">
        <v>80</v>
      </c>
      <c r="D48" s="209" t="s">
        <v>90</v>
      </c>
      <c r="E48" s="209" t="s">
        <v>372</v>
      </c>
      <c r="F48" s="102"/>
      <c r="G48" s="71">
        <f>G49</f>
        <v>12.5</v>
      </c>
      <c r="H48" s="65">
        <f t="shared" si="0"/>
        <v>0</v>
      </c>
      <c r="I48" s="71">
        <f>I49</f>
        <v>12.5</v>
      </c>
      <c r="J48" s="71">
        <f>J49</f>
        <v>-2.4</v>
      </c>
      <c r="K48" s="71">
        <f>K49</f>
        <v>10.1</v>
      </c>
      <c r="N48" s="55" t="s">
        <v>505</v>
      </c>
      <c r="P48" s="46"/>
      <c r="Q48" s="46"/>
      <c r="R48" s="199"/>
      <c r="S48" s="55"/>
      <c r="T48" s="20"/>
    </row>
    <row r="49" spans="1:20" ht="25.5" customHeight="1">
      <c r="A49" s="175" t="s">
        <v>292</v>
      </c>
      <c r="B49" s="68" t="s">
        <v>549</v>
      </c>
      <c r="C49" s="175" t="s">
        <v>80</v>
      </c>
      <c r="D49" s="175" t="s">
        <v>90</v>
      </c>
      <c r="E49" s="175" t="s">
        <v>372</v>
      </c>
      <c r="F49" s="70" t="s">
        <v>164</v>
      </c>
      <c r="G49" s="171">
        <v>12.5</v>
      </c>
      <c r="H49" s="212">
        <f t="shared" si="0"/>
        <v>0</v>
      </c>
      <c r="I49" s="171">
        <v>12.5</v>
      </c>
      <c r="J49" s="212">
        <v>-2.4</v>
      </c>
      <c r="K49" s="171">
        <v>10.1</v>
      </c>
      <c r="N49" s="56"/>
      <c r="P49" s="53"/>
      <c r="Q49" s="53"/>
      <c r="R49" s="53"/>
      <c r="S49" s="56"/>
      <c r="T49" s="20"/>
    </row>
    <row r="50" spans="1:19" ht="26.25" customHeight="1">
      <c r="A50" s="209" t="s">
        <v>207</v>
      </c>
      <c r="B50" s="67" t="s">
        <v>66</v>
      </c>
      <c r="C50" s="209"/>
      <c r="D50" s="209" t="s">
        <v>173</v>
      </c>
      <c r="E50" s="175"/>
      <c r="F50" s="175"/>
      <c r="G50" s="65">
        <f>G51</f>
        <v>41.9</v>
      </c>
      <c r="H50" s="65">
        <f t="shared" si="0"/>
        <v>-12.899999999999999</v>
      </c>
      <c r="I50" s="65">
        <f aca="true" t="shared" si="2" ref="I50:K52">I51</f>
        <v>29</v>
      </c>
      <c r="J50" s="65">
        <f t="shared" si="2"/>
        <v>-23.3</v>
      </c>
      <c r="K50" s="71">
        <f t="shared" si="2"/>
        <v>5.7</v>
      </c>
      <c r="N50" s="48"/>
      <c r="P50" s="198"/>
      <c r="Q50" s="198"/>
      <c r="R50" s="198"/>
      <c r="S50" s="198"/>
    </row>
    <row r="51" spans="1:19" ht="51" customHeight="1">
      <c r="A51" s="209" t="s">
        <v>208</v>
      </c>
      <c r="B51" s="67" t="s">
        <v>91</v>
      </c>
      <c r="C51" s="209" t="s">
        <v>80</v>
      </c>
      <c r="D51" s="209" t="s">
        <v>65</v>
      </c>
      <c r="E51" s="209"/>
      <c r="F51" s="226"/>
      <c r="G51" s="71">
        <f>G52</f>
        <v>41.9</v>
      </c>
      <c r="H51" s="65">
        <f t="shared" si="0"/>
        <v>-12.899999999999999</v>
      </c>
      <c r="I51" s="71">
        <f t="shared" si="2"/>
        <v>29</v>
      </c>
      <c r="J51" s="71">
        <f t="shared" si="2"/>
        <v>-23.3</v>
      </c>
      <c r="K51" s="71">
        <f t="shared" si="2"/>
        <v>5.7</v>
      </c>
      <c r="L51" s="54">
        <v>23.3</v>
      </c>
      <c r="N51" s="55"/>
      <c r="P51" s="198"/>
      <c r="Q51" s="198"/>
      <c r="R51" s="198"/>
      <c r="S51" s="198"/>
    </row>
    <row r="52" spans="1:19" ht="84.75" customHeight="1">
      <c r="A52" s="209" t="s">
        <v>209</v>
      </c>
      <c r="B52" s="227" t="s">
        <v>431</v>
      </c>
      <c r="C52" s="209" t="s">
        <v>80</v>
      </c>
      <c r="D52" s="209" t="s">
        <v>65</v>
      </c>
      <c r="E52" s="209" t="s">
        <v>373</v>
      </c>
      <c r="F52" s="226"/>
      <c r="G52" s="71">
        <f>G53</f>
        <v>41.9</v>
      </c>
      <c r="H52" s="65">
        <f t="shared" si="0"/>
        <v>-12.899999999999999</v>
      </c>
      <c r="I52" s="71">
        <f t="shared" si="2"/>
        <v>29</v>
      </c>
      <c r="J52" s="71">
        <f t="shared" si="2"/>
        <v>-23.3</v>
      </c>
      <c r="K52" s="71">
        <f t="shared" si="2"/>
        <v>5.7</v>
      </c>
      <c r="N52" s="228" t="s">
        <v>506</v>
      </c>
      <c r="P52" s="198"/>
      <c r="Q52" s="198"/>
      <c r="R52" s="198"/>
      <c r="S52" s="198"/>
    </row>
    <row r="53" spans="1:19" ht="27.75" customHeight="1">
      <c r="A53" s="175" t="s">
        <v>210</v>
      </c>
      <c r="B53" s="68" t="s">
        <v>549</v>
      </c>
      <c r="C53" s="175" t="s">
        <v>80</v>
      </c>
      <c r="D53" s="175" t="s">
        <v>65</v>
      </c>
      <c r="E53" s="175" t="s">
        <v>374</v>
      </c>
      <c r="F53" s="70" t="s">
        <v>164</v>
      </c>
      <c r="G53" s="171">
        <v>41.9</v>
      </c>
      <c r="H53" s="212">
        <f t="shared" si="0"/>
        <v>-12.899999999999999</v>
      </c>
      <c r="I53" s="171">
        <v>29</v>
      </c>
      <c r="J53" s="212">
        <v>-23.3</v>
      </c>
      <c r="K53" s="171">
        <v>5.7</v>
      </c>
      <c r="N53" s="56"/>
      <c r="P53" s="198"/>
      <c r="Q53" s="198"/>
      <c r="R53" s="198"/>
      <c r="S53" s="198"/>
    </row>
    <row r="54" spans="1:19" ht="16.5" customHeight="1">
      <c r="A54" s="209" t="s">
        <v>211</v>
      </c>
      <c r="B54" s="67" t="s">
        <v>130</v>
      </c>
      <c r="C54" s="175"/>
      <c r="D54" s="209" t="s">
        <v>174</v>
      </c>
      <c r="E54" s="175"/>
      <c r="F54" s="70"/>
      <c r="G54" s="65">
        <f>G55</f>
        <v>821.8</v>
      </c>
      <c r="H54" s="65">
        <f t="shared" si="0"/>
        <v>-448.4</v>
      </c>
      <c r="I54" s="71">
        <f>I55+I58</f>
        <v>373.4</v>
      </c>
      <c r="J54" s="71">
        <f>J55+J58</f>
        <v>-9.1</v>
      </c>
      <c r="K54" s="71">
        <f>I54+J54</f>
        <v>364.29999999999995</v>
      </c>
      <c r="L54" s="54">
        <v>9.1</v>
      </c>
      <c r="N54" s="55" t="s">
        <v>507</v>
      </c>
      <c r="P54" s="198"/>
      <c r="Q54" s="198"/>
      <c r="R54" s="198"/>
      <c r="S54" s="198"/>
    </row>
    <row r="55" spans="1:19" ht="17.25" customHeight="1">
      <c r="A55" s="209" t="s">
        <v>234</v>
      </c>
      <c r="B55" s="67" t="s">
        <v>135</v>
      </c>
      <c r="C55" s="209"/>
      <c r="D55" s="209" t="s">
        <v>131</v>
      </c>
      <c r="E55" s="175"/>
      <c r="F55" s="70"/>
      <c r="G55" s="65">
        <f>G56+G58</f>
        <v>821.8</v>
      </c>
      <c r="H55" s="65">
        <f>H56+H58</f>
        <v>-448.4</v>
      </c>
      <c r="I55" s="65">
        <f>I56</f>
        <v>349.4</v>
      </c>
      <c r="J55" s="65">
        <f>J56</f>
        <v>0</v>
      </c>
      <c r="K55" s="65">
        <f>K56</f>
        <v>349.4</v>
      </c>
      <c r="N55" s="56"/>
      <c r="P55" s="198"/>
      <c r="Q55" s="198"/>
      <c r="R55" s="198"/>
      <c r="S55" s="198"/>
    </row>
    <row r="56" spans="1:19" ht="63" customHeight="1">
      <c r="A56" s="209" t="s">
        <v>235</v>
      </c>
      <c r="B56" s="67" t="s">
        <v>459</v>
      </c>
      <c r="C56" s="209" t="s">
        <v>80</v>
      </c>
      <c r="D56" s="209" t="s">
        <v>131</v>
      </c>
      <c r="E56" s="209" t="s">
        <v>375</v>
      </c>
      <c r="F56" s="70"/>
      <c r="G56" s="71">
        <f>G57</f>
        <v>797.8</v>
      </c>
      <c r="H56" s="65">
        <f t="shared" si="0"/>
        <v>-448.4</v>
      </c>
      <c r="I56" s="65">
        <f>I57</f>
        <v>349.4</v>
      </c>
      <c r="J56" s="65">
        <f>J57</f>
        <v>0</v>
      </c>
      <c r="K56" s="71">
        <f>I56+J56</f>
        <v>349.4</v>
      </c>
      <c r="N56" s="48"/>
      <c r="P56" s="198"/>
      <c r="Q56" s="198"/>
      <c r="R56" s="198"/>
      <c r="S56" s="198"/>
    </row>
    <row r="57" spans="1:19" ht="27.75" customHeight="1">
      <c r="A57" s="210" t="s">
        <v>236</v>
      </c>
      <c r="B57" s="68" t="s">
        <v>549</v>
      </c>
      <c r="C57" s="175" t="s">
        <v>80</v>
      </c>
      <c r="D57" s="175" t="s">
        <v>131</v>
      </c>
      <c r="E57" s="175" t="s">
        <v>375</v>
      </c>
      <c r="F57" s="70" t="s">
        <v>164</v>
      </c>
      <c r="G57" s="225">
        <v>797.8</v>
      </c>
      <c r="H57" s="212">
        <f t="shared" si="0"/>
        <v>-448.4</v>
      </c>
      <c r="I57" s="212">
        <v>349.4</v>
      </c>
      <c r="J57" s="212">
        <v>0</v>
      </c>
      <c r="K57" s="171">
        <f>I57+J57</f>
        <v>349.4</v>
      </c>
      <c r="N57" s="48"/>
      <c r="P57" s="198"/>
      <c r="Q57" s="198"/>
      <c r="R57" s="198"/>
      <c r="S57" s="198"/>
    </row>
    <row r="58" spans="1:19" ht="39.75" customHeight="1">
      <c r="A58" s="209" t="s">
        <v>319</v>
      </c>
      <c r="B58" s="67" t="s">
        <v>560</v>
      </c>
      <c r="C58" s="209" t="s">
        <v>80</v>
      </c>
      <c r="D58" s="209" t="s">
        <v>630</v>
      </c>
      <c r="E58" s="209" t="s">
        <v>376</v>
      </c>
      <c r="F58" s="70"/>
      <c r="G58" s="71">
        <f>G59</f>
        <v>24</v>
      </c>
      <c r="H58" s="65">
        <f t="shared" si="0"/>
        <v>0</v>
      </c>
      <c r="I58" s="71">
        <f>I59</f>
        <v>24</v>
      </c>
      <c r="J58" s="71">
        <f>J59</f>
        <v>-9.1</v>
      </c>
      <c r="K58" s="71">
        <f>K59</f>
        <v>14.9</v>
      </c>
      <c r="N58" s="55" t="s">
        <v>508</v>
      </c>
      <c r="P58" s="198"/>
      <c r="Q58" s="198"/>
      <c r="R58" s="198"/>
      <c r="S58" s="198"/>
    </row>
    <row r="59" spans="1:19" ht="29.25" customHeight="1">
      <c r="A59" s="210" t="s">
        <v>320</v>
      </c>
      <c r="B59" s="68" t="s">
        <v>549</v>
      </c>
      <c r="C59" s="175" t="s">
        <v>80</v>
      </c>
      <c r="D59" s="175" t="s">
        <v>630</v>
      </c>
      <c r="E59" s="175" t="s">
        <v>376</v>
      </c>
      <c r="F59" s="70" t="s">
        <v>164</v>
      </c>
      <c r="G59" s="171">
        <v>24</v>
      </c>
      <c r="H59" s="65">
        <f t="shared" si="0"/>
        <v>0</v>
      </c>
      <c r="I59" s="229">
        <v>24</v>
      </c>
      <c r="J59" s="212">
        <v>-9.1</v>
      </c>
      <c r="K59" s="171">
        <f>I59+J59</f>
        <v>14.9</v>
      </c>
      <c r="N59" s="56"/>
      <c r="P59" s="198"/>
      <c r="Q59" s="198"/>
      <c r="R59" s="198"/>
      <c r="S59" s="198"/>
    </row>
    <row r="60" spans="1:19" ht="15.75" customHeight="1">
      <c r="A60" s="209" t="s">
        <v>212</v>
      </c>
      <c r="B60" s="67" t="s">
        <v>155</v>
      </c>
      <c r="C60" s="175"/>
      <c r="D60" s="209" t="s">
        <v>175</v>
      </c>
      <c r="E60" s="175"/>
      <c r="F60" s="70"/>
      <c r="G60" s="65">
        <f>G61</f>
        <v>18920.6</v>
      </c>
      <c r="H60" s="65">
        <f t="shared" si="0"/>
        <v>0</v>
      </c>
      <c r="I60" s="71">
        <f>I61</f>
        <v>18920.6</v>
      </c>
      <c r="J60" s="71">
        <f>J61</f>
        <v>-167.1</v>
      </c>
      <c r="K60" s="71">
        <f>I60+J60</f>
        <v>18753.5</v>
      </c>
      <c r="N60" s="55" t="s">
        <v>509</v>
      </c>
      <c r="P60" s="198"/>
      <c r="Q60" s="198"/>
      <c r="R60" s="198"/>
      <c r="S60" s="198"/>
    </row>
    <row r="61" spans="1:19" ht="16.5" customHeight="1">
      <c r="A61" s="209" t="s">
        <v>237</v>
      </c>
      <c r="B61" s="67" t="s">
        <v>8</v>
      </c>
      <c r="C61" s="209"/>
      <c r="D61" s="209" t="s">
        <v>7</v>
      </c>
      <c r="E61" s="230"/>
      <c r="F61" s="223"/>
      <c r="G61" s="71">
        <f>G62+G64</f>
        <v>18920.6</v>
      </c>
      <c r="H61" s="65">
        <f t="shared" si="0"/>
        <v>0</v>
      </c>
      <c r="I61" s="71">
        <f>I62+I64</f>
        <v>18920.6</v>
      </c>
      <c r="J61" s="71">
        <f>J62+J64</f>
        <v>-167.1</v>
      </c>
      <c r="K61" s="71">
        <f>I61+J63</f>
        <v>18753.5</v>
      </c>
      <c r="L61" s="54">
        <v>167</v>
      </c>
      <c r="N61" s="56"/>
      <c r="P61" s="198"/>
      <c r="Q61" s="198"/>
      <c r="R61" s="198"/>
      <c r="S61" s="198"/>
    </row>
    <row r="62" spans="1:19" ht="33.75" customHeight="1">
      <c r="A62" s="209" t="s">
        <v>238</v>
      </c>
      <c r="B62" s="67" t="s">
        <v>176</v>
      </c>
      <c r="C62" s="209" t="s">
        <v>80</v>
      </c>
      <c r="D62" s="209" t="s">
        <v>7</v>
      </c>
      <c r="E62" s="209" t="s">
        <v>377</v>
      </c>
      <c r="F62" s="223"/>
      <c r="G62" s="71">
        <f>G63</f>
        <v>16086.699999999999</v>
      </c>
      <c r="H62" s="65">
        <f t="shared" si="0"/>
        <v>-1346.4999999999982</v>
      </c>
      <c r="I62" s="65">
        <f>I63</f>
        <v>14740.2</v>
      </c>
      <c r="J62" s="65">
        <f>J63</f>
        <v>-167.1</v>
      </c>
      <c r="K62" s="71">
        <f>K63</f>
        <v>14573.1</v>
      </c>
      <c r="N62" s="48"/>
      <c r="P62" s="198"/>
      <c r="Q62" s="198"/>
      <c r="R62" s="198"/>
      <c r="S62" s="198"/>
    </row>
    <row r="63" spans="1:19" ht="28.5" customHeight="1">
      <c r="A63" s="210" t="s">
        <v>239</v>
      </c>
      <c r="B63" s="68" t="s">
        <v>549</v>
      </c>
      <c r="C63" s="175" t="s">
        <v>80</v>
      </c>
      <c r="D63" s="175" t="s">
        <v>7</v>
      </c>
      <c r="E63" s="175" t="s">
        <v>377</v>
      </c>
      <c r="F63" s="70" t="s">
        <v>164</v>
      </c>
      <c r="G63" s="231">
        <f>9373.3+6713.4</f>
        <v>16086.699999999999</v>
      </c>
      <c r="H63" s="212">
        <f t="shared" si="0"/>
        <v>-1346.4999999999982</v>
      </c>
      <c r="I63" s="171">
        <f>16086.7-1346.5</f>
        <v>14740.2</v>
      </c>
      <c r="J63" s="212">
        <f>-167.1</f>
        <v>-167.1</v>
      </c>
      <c r="K63" s="171">
        <f>I63+J63</f>
        <v>14573.1</v>
      </c>
      <c r="N63" s="56"/>
      <c r="P63" s="198"/>
      <c r="Q63" s="198"/>
      <c r="R63" s="198"/>
      <c r="S63" s="198"/>
    </row>
    <row r="64" spans="1:19" ht="25.5" customHeight="1">
      <c r="A64" s="209" t="s">
        <v>240</v>
      </c>
      <c r="B64" s="67" t="s">
        <v>177</v>
      </c>
      <c r="C64" s="209" t="s">
        <v>80</v>
      </c>
      <c r="D64" s="209" t="s">
        <v>7</v>
      </c>
      <c r="E64" s="208" t="s">
        <v>378</v>
      </c>
      <c r="F64" s="223"/>
      <c r="G64" s="71">
        <f>G65</f>
        <v>2833.9</v>
      </c>
      <c r="H64" s="65">
        <f t="shared" si="0"/>
        <v>1346.4999999999995</v>
      </c>
      <c r="I64" s="71">
        <f>I65</f>
        <v>4180.4</v>
      </c>
      <c r="J64" s="71">
        <f>J65</f>
        <v>0</v>
      </c>
      <c r="K64" s="71">
        <f>I64+J64</f>
        <v>4180.4</v>
      </c>
      <c r="N64" s="55" t="s">
        <v>510</v>
      </c>
      <c r="P64" s="198"/>
      <c r="Q64" s="198"/>
      <c r="R64" s="198"/>
      <c r="S64" s="198"/>
    </row>
    <row r="65" spans="1:19" ht="26.25" customHeight="1">
      <c r="A65" s="210" t="s">
        <v>241</v>
      </c>
      <c r="B65" s="68" t="s">
        <v>549</v>
      </c>
      <c r="C65" s="175" t="s">
        <v>80</v>
      </c>
      <c r="D65" s="175" t="s">
        <v>7</v>
      </c>
      <c r="E65" s="175" t="s">
        <v>378</v>
      </c>
      <c r="F65" s="70" t="s">
        <v>164</v>
      </c>
      <c r="G65" s="225">
        <f>2808.9+25</f>
        <v>2833.9</v>
      </c>
      <c r="H65" s="212">
        <f t="shared" si="0"/>
        <v>1346.4999999999995</v>
      </c>
      <c r="I65" s="171">
        <f>2833.9+1346.5</f>
        <v>4180.4</v>
      </c>
      <c r="J65" s="212">
        <v>0</v>
      </c>
      <c r="K65" s="171">
        <v>4180.4</v>
      </c>
      <c r="L65" s="232"/>
      <c r="N65" s="56"/>
      <c r="P65" s="198"/>
      <c r="Q65" s="198"/>
      <c r="R65" s="198"/>
      <c r="S65" s="198"/>
    </row>
    <row r="66" spans="1:19" ht="19.5" customHeight="1">
      <c r="A66" s="209" t="s">
        <v>213</v>
      </c>
      <c r="B66" s="67" t="s">
        <v>178</v>
      </c>
      <c r="C66" s="209"/>
      <c r="D66" s="209" t="s">
        <v>179</v>
      </c>
      <c r="E66" s="233"/>
      <c r="F66" s="102"/>
      <c r="G66" s="71">
        <f>G67</f>
        <v>52.5</v>
      </c>
      <c r="H66" s="65">
        <f t="shared" si="0"/>
        <v>-26</v>
      </c>
      <c r="I66" s="71">
        <f aca="true" t="shared" si="3" ref="I66:K68">I67</f>
        <v>26.5</v>
      </c>
      <c r="J66" s="71">
        <f t="shared" si="3"/>
        <v>-23.6</v>
      </c>
      <c r="K66" s="71">
        <f t="shared" si="3"/>
        <v>2.9</v>
      </c>
      <c r="L66" s="234"/>
      <c r="N66" s="55" t="s">
        <v>511</v>
      </c>
      <c r="P66" s="198"/>
      <c r="Q66" s="198"/>
      <c r="R66" s="198"/>
      <c r="S66" s="198"/>
    </row>
    <row r="67" spans="1:19" ht="29.25" customHeight="1">
      <c r="A67" s="209" t="s">
        <v>242</v>
      </c>
      <c r="B67" s="67" t="s">
        <v>180</v>
      </c>
      <c r="C67" s="209"/>
      <c r="D67" s="209" t="s">
        <v>181</v>
      </c>
      <c r="E67" s="233"/>
      <c r="F67" s="102"/>
      <c r="G67" s="71">
        <f>G68</f>
        <v>52.5</v>
      </c>
      <c r="H67" s="65">
        <f t="shared" si="0"/>
        <v>-26</v>
      </c>
      <c r="I67" s="71">
        <f t="shared" si="3"/>
        <v>26.5</v>
      </c>
      <c r="J67" s="71">
        <f t="shared" si="3"/>
        <v>-23.6</v>
      </c>
      <c r="K67" s="71">
        <f t="shared" si="3"/>
        <v>2.9</v>
      </c>
      <c r="L67" s="232">
        <v>23.6</v>
      </c>
      <c r="N67" s="56"/>
      <c r="P67" s="198"/>
      <c r="Q67" s="198"/>
      <c r="R67" s="198"/>
      <c r="S67" s="198"/>
    </row>
    <row r="68" spans="1:19" ht="36.75" customHeight="1">
      <c r="A68" s="209" t="s">
        <v>243</v>
      </c>
      <c r="B68" s="67" t="s">
        <v>554</v>
      </c>
      <c r="C68" s="209" t="s">
        <v>80</v>
      </c>
      <c r="D68" s="209" t="s">
        <v>181</v>
      </c>
      <c r="E68" s="208" t="s">
        <v>379</v>
      </c>
      <c r="F68" s="235"/>
      <c r="G68" s="71">
        <f>G69</f>
        <v>52.5</v>
      </c>
      <c r="H68" s="65">
        <f t="shared" si="0"/>
        <v>-26</v>
      </c>
      <c r="I68" s="71">
        <f t="shared" si="3"/>
        <v>26.5</v>
      </c>
      <c r="J68" s="71">
        <f t="shared" si="3"/>
        <v>-23.6</v>
      </c>
      <c r="K68" s="71">
        <f t="shared" si="3"/>
        <v>2.9</v>
      </c>
      <c r="N68" s="55" t="s">
        <v>512</v>
      </c>
      <c r="P68" s="198"/>
      <c r="Q68" s="198"/>
      <c r="R68" s="198"/>
      <c r="S68" s="198"/>
    </row>
    <row r="69" spans="1:19" ht="24" customHeight="1">
      <c r="A69" s="210" t="s">
        <v>244</v>
      </c>
      <c r="B69" s="68" t="s">
        <v>549</v>
      </c>
      <c r="C69" s="175" t="s">
        <v>80</v>
      </c>
      <c r="D69" s="175" t="s">
        <v>181</v>
      </c>
      <c r="E69" s="175" t="s">
        <v>379</v>
      </c>
      <c r="F69" s="70" t="s">
        <v>164</v>
      </c>
      <c r="G69" s="171">
        <v>52.5</v>
      </c>
      <c r="H69" s="212">
        <f t="shared" si="0"/>
        <v>-26</v>
      </c>
      <c r="I69" s="171">
        <v>26.5</v>
      </c>
      <c r="J69" s="212">
        <v>-23.6</v>
      </c>
      <c r="K69" s="171">
        <v>2.9</v>
      </c>
      <c r="L69" s="236"/>
      <c r="N69" s="56"/>
      <c r="P69" s="198"/>
      <c r="Q69" s="198"/>
      <c r="R69" s="198"/>
      <c r="S69" s="198"/>
    </row>
    <row r="70" spans="1:19" ht="17.25" customHeight="1">
      <c r="A70" s="209" t="s">
        <v>214</v>
      </c>
      <c r="B70" s="67" t="s">
        <v>41</v>
      </c>
      <c r="C70" s="67"/>
      <c r="D70" s="209" t="s">
        <v>182</v>
      </c>
      <c r="E70" s="209"/>
      <c r="F70" s="102"/>
      <c r="G70" s="71">
        <f>G71+G74+G77</f>
        <v>996</v>
      </c>
      <c r="H70" s="65">
        <f t="shared" si="0"/>
        <v>42.09999999999991</v>
      </c>
      <c r="I70" s="71">
        <f>I71+I74+I77</f>
        <v>1038.1</v>
      </c>
      <c r="J70" s="71">
        <f>J71+J74+J77</f>
        <v>-302</v>
      </c>
      <c r="K70" s="71">
        <f>K71+K74+K77</f>
        <v>736.1</v>
      </c>
      <c r="N70" s="55"/>
      <c r="P70" s="198"/>
      <c r="Q70" s="198"/>
      <c r="R70" s="198"/>
      <c r="S70" s="198"/>
    </row>
    <row r="71" spans="1:19" ht="42.75" customHeight="1">
      <c r="A71" s="209" t="s">
        <v>245</v>
      </c>
      <c r="B71" s="67" t="s">
        <v>137</v>
      </c>
      <c r="C71" s="209"/>
      <c r="D71" s="209" t="s">
        <v>136</v>
      </c>
      <c r="E71" s="209"/>
      <c r="F71" s="70"/>
      <c r="G71" s="71">
        <f>G72</f>
        <v>255</v>
      </c>
      <c r="H71" s="65">
        <f t="shared" si="0"/>
        <v>2.6000000000000227</v>
      </c>
      <c r="I71" s="71">
        <f aca="true" t="shared" si="4" ref="I71:K72">I72</f>
        <v>257.6</v>
      </c>
      <c r="J71" s="71">
        <f t="shared" si="4"/>
        <v>-167</v>
      </c>
      <c r="K71" s="71">
        <f t="shared" si="4"/>
        <v>90.6</v>
      </c>
      <c r="L71" s="54">
        <v>167</v>
      </c>
      <c r="N71" s="55"/>
      <c r="P71" s="198"/>
      <c r="Q71" s="198"/>
      <c r="R71" s="198"/>
      <c r="S71" s="198"/>
    </row>
    <row r="72" spans="1:19" ht="89.25" customHeight="1">
      <c r="A72" s="209" t="s">
        <v>246</v>
      </c>
      <c r="B72" s="72" t="s">
        <v>380</v>
      </c>
      <c r="C72" s="209" t="s">
        <v>80</v>
      </c>
      <c r="D72" s="209" t="s">
        <v>136</v>
      </c>
      <c r="E72" s="209" t="s">
        <v>337</v>
      </c>
      <c r="F72" s="70"/>
      <c r="G72" s="71">
        <f>G73</f>
        <v>255</v>
      </c>
      <c r="H72" s="65">
        <f t="shared" si="0"/>
        <v>2.6000000000000227</v>
      </c>
      <c r="I72" s="71">
        <f t="shared" si="4"/>
        <v>257.6</v>
      </c>
      <c r="J72" s="71">
        <f t="shared" si="4"/>
        <v>-167</v>
      </c>
      <c r="K72" s="71">
        <f t="shared" si="4"/>
        <v>90.6</v>
      </c>
      <c r="N72" s="55" t="s">
        <v>513</v>
      </c>
      <c r="P72" s="198"/>
      <c r="Q72" s="198"/>
      <c r="R72" s="198"/>
      <c r="S72" s="198"/>
    </row>
    <row r="73" spans="1:19" ht="27" customHeight="1">
      <c r="A73" s="175" t="s">
        <v>247</v>
      </c>
      <c r="B73" s="68" t="s">
        <v>549</v>
      </c>
      <c r="C73" s="175" t="s">
        <v>80</v>
      </c>
      <c r="D73" s="175" t="s">
        <v>136</v>
      </c>
      <c r="E73" s="175" t="s">
        <v>337</v>
      </c>
      <c r="F73" s="70" t="s">
        <v>164</v>
      </c>
      <c r="G73" s="171">
        <v>255</v>
      </c>
      <c r="H73" s="212">
        <f t="shared" si="0"/>
        <v>2.6000000000000227</v>
      </c>
      <c r="I73" s="171">
        <v>257.6</v>
      </c>
      <c r="J73" s="212">
        <v>-167</v>
      </c>
      <c r="K73" s="171">
        <v>90.6</v>
      </c>
      <c r="N73" s="56"/>
      <c r="P73" s="198"/>
      <c r="Q73" s="198"/>
      <c r="R73" s="198"/>
      <c r="S73" s="198"/>
    </row>
    <row r="74" spans="1:19" ht="15" customHeight="1">
      <c r="A74" s="209" t="s">
        <v>248</v>
      </c>
      <c r="B74" s="67" t="s">
        <v>436</v>
      </c>
      <c r="C74" s="209"/>
      <c r="D74" s="209" t="s">
        <v>68</v>
      </c>
      <c r="E74" s="209"/>
      <c r="F74" s="70"/>
      <c r="G74" s="71">
        <f>G75</f>
        <v>606</v>
      </c>
      <c r="H74" s="65">
        <f t="shared" si="0"/>
        <v>0</v>
      </c>
      <c r="I74" s="71">
        <f aca="true" t="shared" si="5" ref="I74:K75">I75</f>
        <v>606</v>
      </c>
      <c r="J74" s="71">
        <f t="shared" si="5"/>
        <v>-83.5</v>
      </c>
      <c r="K74" s="71">
        <f t="shared" si="5"/>
        <v>522.5</v>
      </c>
      <c r="L74" s="54">
        <v>83.5</v>
      </c>
      <c r="N74" s="55"/>
      <c r="P74" s="198"/>
      <c r="Q74" s="198"/>
      <c r="R74" s="198"/>
      <c r="S74" s="198"/>
    </row>
    <row r="75" spans="1:19" ht="40.5" customHeight="1">
      <c r="A75" s="209" t="s">
        <v>249</v>
      </c>
      <c r="B75" s="67" t="s">
        <v>555</v>
      </c>
      <c r="C75" s="209" t="s">
        <v>80</v>
      </c>
      <c r="D75" s="209" t="s">
        <v>68</v>
      </c>
      <c r="E75" s="209" t="s">
        <v>381</v>
      </c>
      <c r="F75" s="70"/>
      <c r="G75" s="71">
        <f>G76</f>
        <v>606</v>
      </c>
      <c r="H75" s="65">
        <f t="shared" si="0"/>
        <v>0</v>
      </c>
      <c r="I75" s="71">
        <f t="shared" si="5"/>
        <v>606</v>
      </c>
      <c r="J75" s="71">
        <f t="shared" si="5"/>
        <v>-83.5</v>
      </c>
      <c r="K75" s="71">
        <f t="shared" si="5"/>
        <v>522.5</v>
      </c>
      <c r="N75" s="55"/>
      <c r="P75" s="198"/>
      <c r="Q75" s="198"/>
      <c r="R75" s="198"/>
      <c r="S75" s="198"/>
    </row>
    <row r="76" spans="1:19" ht="27" customHeight="1">
      <c r="A76" s="175" t="s">
        <v>250</v>
      </c>
      <c r="B76" s="68" t="s">
        <v>549</v>
      </c>
      <c r="C76" s="175" t="s">
        <v>80</v>
      </c>
      <c r="D76" s="175" t="s">
        <v>68</v>
      </c>
      <c r="E76" s="175" t="s">
        <v>381</v>
      </c>
      <c r="F76" s="70" t="s">
        <v>164</v>
      </c>
      <c r="G76" s="171">
        <v>606</v>
      </c>
      <c r="H76" s="212">
        <f t="shared" si="0"/>
        <v>0</v>
      </c>
      <c r="I76" s="171">
        <v>606</v>
      </c>
      <c r="J76" s="212">
        <v>-83.5</v>
      </c>
      <c r="K76" s="171">
        <f>I76+J76</f>
        <v>522.5</v>
      </c>
      <c r="N76" s="55"/>
      <c r="P76" s="198"/>
      <c r="Q76" s="198"/>
      <c r="R76" s="198"/>
      <c r="S76" s="198"/>
    </row>
    <row r="77" spans="1:19" ht="15.75" customHeight="1">
      <c r="A77" s="209" t="s">
        <v>437</v>
      </c>
      <c r="B77" s="67" t="s">
        <v>438</v>
      </c>
      <c r="C77" s="175"/>
      <c r="D77" s="209" t="s">
        <v>439</v>
      </c>
      <c r="E77" s="175"/>
      <c r="F77" s="70"/>
      <c r="G77" s="71">
        <f>G78+G80+G82+G84</f>
        <v>135</v>
      </c>
      <c r="H77" s="65">
        <f aca="true" t="shared" si="6" ref="H77:H118">I77-G77</f>
        <v>39.5</v>
      </c>
      <c r="I77" s="71">
        <f>I78+I80+I82+I84</f>
        <v>174.5</v>
      </c>
      <c r="J77" s="71">
        <f>J78+J80+J82+J84</f>
        <v>-51.5</v>
      </c>
      <c r="K77" s="71">
        <f>K78+K80+K82+K84</f>
        <v>123.00000000000001</v>
      </c>
      <c r="L77" s="54">
        <v>51.5</v>
      </c>
      <c r="N77" s="56"/>
      <c r="P77" s="198"/>
      <c r="Q77" s="198"/>
      <c r="R77" s="198"/>
      <c r="S77" s="198"/>
    </row>
    <row r="78" spans="1:19" ht="47.25" customHeight="1">
      <c r="A78" s="209" t="s">
        <v>440</v>
      </c>
      <c r="B78" s="67" t="s">
        <v>556</v>
      </c>
      <c r="C78" s="209" t="s">
        <v>80</v>
      </c>
      <c r="D78" s="209" t="s">
        <v>439</v>
      </c>
      <c r="E78" s="209" t="s">
        <v>382</v>
      </c>
      <c r="F78" s="102"/>
      <c r="G78" s="71">
        <f>G79</f>
        <v>75</v>
      </c>
      <c r="H78" s="65">
        <f t="shared" si="6"/>
        <v>39.5</v>
      </c>
      <c r="I78" s="71">
        <f>I79</f>
        <v>114.5</v>
      </c>
      <c r="J78" s="71">
        <f>J79</f>
        <v>-32.1</v>
      </c>
      <c r="K78" s="71">
        <f>K79</f>
        <v>82.4</v>
      </c>
      <c r="N78" s="55"/>
      <c r="P78" s="198"/>
      <c r="Q78" s="198"/>
      <c r="R78" s="198"/>
      <c r="S78" s="198"/>
    </row>
    <row r="79" spans="1:19" ht="30" customHeight="1">
      <c r="A79" s="175" t="s">
        <v>441</v>
      </c>
      <c r="B79" s="68" t="s">
        <v>549</v>
      </c>
      <c r="C79" s="175" t="s">
        <v>80</v>
      </c>
      <c r="D79" s="175" t="s">
        <v>439</v>
      </c>
      <c r="E79" s="175" t="s">
        <v>382</v>
      </c>
      <c r="F79" s="70" t="s">
        <v>164</v>
      </c>
      <c r="G79" s="171">
        <v>75</v>
      </c>
      <c r="H79" s="212">
        <f t="shared" si="6"/>
        <v>39.5</v>
      </c>
      <c r="I79" s="171">
        <v>114.5</v>
      </c>
      <c r="J79" s="212">
        <v>-32.1</v>
      </c>
      <c r="K79" s="171">
        <v>82.4</v>
      </c>
      <c r="N79" s="55" t="s">
        <v>514</v>
      </c>
      <c r="P79" s="198"/>
      <c r="Q79" s="198"/>
      <c r="R79" s="198"/>
      <c r="S79" s="198"/>
    </row>
    <row r="80" spans="1:19" ht="66.75" customHeight="1">
      <c r="A80" s="209" t="s">
        <v>442</v>
      </c>
      <c r="B80" s="67" t="s">
        <v>293</v>
      </c>
      <c r="C80" s="209" t="s">
        <v>80</v>
      </c>
      <c r="D80" s="209" t="s">
        <v>439</v>
      </c>
      <c r="E80" s="209" t="s">
        <v>383</v>
      </c>
      <c r="F80" s="102"/>
      <c r="G80" s="71">
        <f>G81</f>
        <v>40</v>
      </c>
      <c r="H80" s="65">
        <f t="shared" si="6"/>
        <v>0</v>
      </c>
      <c r="I80" s="71">
        <f>I81</f>
        <v>40</v>
      </c>
      <c r="J80" s="71">
        <f>J81</f>
        <v>-10</v>
      </c>
      <c r="K80" s="71">
        <f>K81</f>
        <v>30</v>
      </c>
      <c r="N80" s="56"/>
      <c r="P80" s="198"/>
      <c r="Q80" s="198"/>
      <c r="R80" s="198"/>
      <c r="S80" s="198"/>
    </row>
    <row r="81" spans="1:19" ht="24" customHeight="1">
      <c r="A81" s="175" t="s">
        <v>443</v>
      </c>
      <c r="B81" s="68" t="s">
        <v>549</v>
      </c>
      <c r="C81" s="175" t="s">
        <v>80</v>
      </c>
      <c r="D81" s="175" t="s">
        <v>439</v>
      </c>
      <c r="E81" s="175" t="s">
        <v>383</v>
      </c>
      <c r="F81" s="70" t="s">
        <v>164</v>
      </c>
      <c r="G81" s="171">
        <v>40</v>
      </c>
      <c r="H81" s="212">
        <f t="shared" si="6"/>
        <v>0</v>
      </c>
      <c r="I81" s="171">
        <v>40</v>
      </c>
      <c r="J81" s="212">
        <v>-10</v>
      </c>
      <c r="K81" s="171">
        <v>30</v>
      </c>
      <c r="N81" s="56"/>
      <c r="P81" s="198"/>
      <c r="Q81" s="198"/>
      <c r="R81" s="198"/>
      <c r="S81" s="198"/>
    </row>
    <row r="82" spans="1:19" ht="81.75" customHeight="1">
      <c r="A82" s="209" t="s">
        <v>444</v>
      </c>
      <c r="B82" s="237" t="s">
        <v>430</v>
      </c>
      <c r="C82" s="209" t="s">
        <v>80</v>
      </c>
      <c r="D82" s="209" t="s">
        <v>439</v>
      </c>
      <c r="E82" s="209" t="s">
        <v>384</v>
      </c>
      <c r="F82" s="238"/>
      <c r="G82" s="71">
        <f>G83</f>
        <v>5</v>
      </c>
      <c r="H82" s="65">
        <f t="shared" si="6"/>
        <v>0</v>
      </c>
      <c r="I82" s="71">
        <f>I83</f>
        <v>5</v>
      </c>
      <c r="J82" s="71">
        <f>J83</f>
        <v>-2.1</v>
      </c>
      <c r="K82" s="71">
        <f>K83</f>
        <v>2.9</v>
      </c>
      <c r="N82" s="55" t="s">
        <v>515</v>
      </c>
      <c r="P82" s="198"/>
      <c r="Q82" s="198"/>
      <c r="R82" s="198"/>
      <c r="S82" s="198"/>
    </row>
    <row r="83" spans="1:19" ht="24" customHeight="1">
      <c r="A83" s="175" t="s">
        <v>445</v>
      </c>
      <c r="B83" s="68" t="s">
        <v>549</v>
      </c>
      <c r="C83" s="175" t="s">
        <v>80</v>
      </c>
      <c r="D83" s="175" t="s">
        <v>439</v>
      </c>
      <c r="E83" s="175" t="s">
        <v>384</v>
      </c>
      <c r="F83" s="70" t="s">
        <v>164</v>
      </c>
      <c r="G83" s="171">
        <v>5</v>
      </c>
      <c r="H83" s="65">
        <f t="shared" si="6"/>
        <v>0</v>
      </c>
      <c r="I83" s="171">
        <v>5</v>
      </c>
      <c r="J83" s="212">
        <v>-2.1</v>
      </c>
      <c r="K83" s="171">
        <v>2.9</v>
      </c>
      <c r="P83" s="198"/>
      <c r="Q83" s="198"/>
      <c r="R83" s="198"/>
      <c r="S83" s="198"/>
    </row>
    <row r="84" spans="1:19" ht="72.75" customHeight="1">
      <c r="A84" s="209" t="s">
        <v>275</v>
      </c>
      <c r="B84" s="67" t="s">
        <v>553</v>
      </c>
      <c r="C84" s="209" t="s">
        <v>80</v>
      </c>
      <c r="D84" s="209" t="s">
        <v>439</v>
      </c>
      <c r="E84" s="209" t="s">
        <v>619</v>
      </c>
      <c r="F84" s="226"/>
      <c r="G84" s="71">
        <f>G85</f>
        <v>15</v>
      </c>
      <c r="H84" s="65">
        <f t="shared" si="6"/>
        <v>0</v>
      </c>
      <c r="I84" s="71">
        <f>I85</f>
        <v>15</v>
      </c>
      <c r="J84" s="71">
        <f>J85</f>
        <v>-7.3</v>
      </c>
      <c r="K84" s="71">
        <f>K85</f>
        <v>7.7</v>
      </c>
      <c r="N84" s="228" t="s">
        <v>516</v>
      </c>
      <c r="P84" s="198"/>
      <c r="Q84" s="198"/>
      <c r="R84" s="198"/>
      <c r="S84" s="198"/>
    </row>
    <row r="85" spans="1:19" ht="28.5" customHeight="1">
      <c r="A85" s="210" t="s">
        <v>276</v>
      </c>
      <c r="B85" s="68" t="s">
        <v>549</v>
      </c>
      <c r="C85" s="175" t="s">
        <v>80</v>
      </c>
      <c r="D85" s="175" t="s">
        <v>439</v>
      </c>
      <c r="E85" s="175" t="s">
        <v>619</v>
      </c>
      <c r="F85" s="70" t="s">
        <v>164</v>
      </c>
      <c r="G85" s="171">
        <v>15</v>
      </c>
      <c r="H85" s="212">
        <f t="shared" si="6"/>
        <v>0</v>
      </c>
      <c r="I85" s="171">
        <v>15</v>
      </c>
      <c r="J85" s="212">
        <v>-7.3</v>
      </c>
      <c r="K85" s="171">
        <v>7.7</v>
      </c>
      <c r="P85" s="198"/>
      <c r="Q85" s="198"/>
      <c r="R85" s="198"/>
      <c r="S85" s="198"/>
    </row>
    <row r="86" spans="1:19" ht="20.25" customHeight="1">
      <c r="A86" s="209" t="s">
        <v>215</v>
      </c>
      <c r="B86" s="67" t="s">
        <v>183</v>
      </c>
      <c r="C86" s="67"/>
      <c r="D86" s="209" t="s">
        <v>184</v>
      </c>
      <c r="E86" s="175"/>
      <c r="F86" s="70"/>
      <c r="G86" s="71">
        <f>G87</f>
        <v>23728.9</v>
      </c>
      <c r="H86" s="65">
        <f t="shared" si="6"/>
        <v>3192.5999999999985</v>
      </c>
      <c r="I86" s="71">
        <f>I87</f>
        <v>26921.5</v>
      </c>
      <c r="J86" s="71">
        <f>J87</f>
        <v>-387.4</v>
      </c>
      <c r="K86" s="71">
        <f aca="true" t="shared" si="7" ref="K86:K92">I86+J86</f>
        <v>26534.1</v>
      </c>
      <c r="N86" s="55" t="s">
        <v>517</v>
      </c>
      <c r="P86" s="198"/>
      <c r="Q86" s="198"/>
      <c r="R86" s="198"/>
      <c r="S86" s="198"/>
    </row>
    <row r="87" spans="1:19" ht="19.5" customHeight="1">
      <c r="A87" s="209" t="s">
        <v>227</v>
      </c>
      <c r="B87" s="67" t="s">
        <v>74</v>
      </c>
      <c r="C87" s="175"/>
      <c r="D87" s="209" t="s">
        <v>67</v>
      </c>
      <c r="E87" s="209"/>
      <c r="F87" s="102"/>
      <c r="G87" s="71">
        <f>G88+G92+G94+G96+G98+G100</f>
        <v>23728.9</v>
      </c>
      <c r="H87" s="65">
        <f t="shared" si="6"/>
        <v>3192.5999999999985</v>
      </c>
      <c r="I87" s="71">
        <f>I88+I92+I94+I96+I98+I100</f>
        <v>26921.5</v>
      </c>
      <c r="J87" s="71">
        <f>J88+J92+J94+J96+J98+J100</f>
        <v>-387.4</v>
      </c>
      <c r="K87" s="71">
        <f t="shared" si="7"/>
        <v>26534.1</v>
      </c>
      <c r="L87" s="54">
        <v>4</v>
      </c>
      <c r="P87" s="198"/>
      <c r="Q87" s="198"/>
      <c r="R87" s="198"/>
      <c r="S87" s="198"/>
    </row>
    <row r="88" spans="1:19" ht="41.25" customHeight="1">
      <c r="A88" s="209" t="s">
        <v>228</v>
      </c>
      <c r="B88" s="72" t="s">
        <v>141</v>
      </c>
      <c r="C88" s="209" t="s">
        <v>80</v>
      </c>
      <c r="D88" s="209" t="s">
        <v>67</v>
      </c>
      <c r="E88" s="209" t="s">
        <v>385</v>
      </c>
      <c r="F88" s="70"/>
      <c r="G88" s="71">
        <f>G89+G90+G91</f>
        <v>16541.6</v>
      </c>
      <c r="H88" s="65">
        <f t="shared" si="6"/>
        <v>2579.2000000000007</v>
      </c>
      <c r="I88" s="71">
        <f>I89+I90+I91</f>
        <v>19120.8</v>
      </c>
      <c r="J88" s="71">
        <f>J89+J90+J91</f>
        <v>-340.5</v>
      </c>
      <c r="K88" s="71">
        <f t="shared" si="7"/>
        <v>18780.3</v>
      </c>
      <c r="N88" s="56"/>
      <c r="P88" s="198"/>
      <c r="Q88" s="198"/>
      <c r="R88" s="198"/>
      <c r="S88" s="198"/>
    </row>
    <row r="89" spans="1:19" ht="27.75" customHeight="1">
      <c r="A89" s="175" t="s">
        <v>229</v>
      </c>
      <c r="B89" s="73" t="s">
        <v>196</v>
      </c>
      <c r="C89" s="175" t="s">
        <v>80</v>
      </c>
      <c r="D89" s="175" t="s">
        <v>67</v>
      </c>
      <c r="E89" s="175" t="s">
        <v>385</v>
      </c>
      <c r="F89" s="70" t="s">
        <v>163</v>
      </c>
      <c r="G89" s="171">
        <v>10895</v>
      </c>
      <c r="H89" s="212">
        <f t="shared" si="6"/>
        <v>0</v>
      </c>
      <c r="I89" s="171">
        <v>10895</v>
      </c>
      <c r="J89" s="212">
        <v>0</v>
      </c>
      <c r="K89" s="171">
        <f t="shared" si="7"/>
        <v>10895</v>
      </c>
      <c r="P89" s="198"/>
      <c r="Q89" s="198"/>
      <c r="R89" s="198"/>
      <c r="S89" s="198"/>
    </row>
    <row r="90" spans="1:19" ht="26.25" customHeight="1">
      <c r="A90" s="175" t="s">
        <v>386</v>
      </c>
      <c r="B90" s="68" t="s">
        <v>549</v>
      </c>
      <c r="C90" s="175" t="s">
        <v>80</v>
      </c>
      <c r="D90" s="175" t="s">
        <v>67</v>
      </c>
      <c r="E90" s="175" t="s">
        <v>385</v>
      </c>
      <c r="F90" s="70" t="s">
        <v>164</v>
      </c>
      <c r="G90" s="171">
        <v>5641.6</v>
      </c>
      <c r="H90" s="212">
        <f t="shared" si="6"/>
        <v>2579.199999999999</v>
      </c>
      <c r="I90" s="171">
        <v>8220.8</v>
      </c>
      <c r="J90" s="212">
        <v>-338.1</v>
      </c>
      <c r="K90" s="171">
        <f t="shared" si="7"/>
        <v>7882.699999999999</v>
      </c>
      <c r="N90" s="56"/>
      <c r="P90" s="198"/>
      <c r="Q90" s="198"/>
      <c r="R90" s="198"/>
      <c r="S90" s="198"/>
    </row>
    <row r="91" spans="1:20" ht="21" customHeight="1">
      <c r="A91" s="175" t="s">
        <v>387</v>
      </c>
      <c r="B91" s="68" t="s">
        <v>167</v>
      </c>
      <c r="C91" s="175" t="s">
        <v>80</v>
      </c>
      <c r="D91" s="175" t="s">
        <v>67</v>
      </c>
      <c r="E91" s="175" t="s">
        <v>385</v>
      </c>
      <c r="F91" s="70" t="s">
        <v>165</v>
      </c>
      <c r="G91" s="171">
        <v>5</v>
      </c>
      <c r="H91" s="212">
        <f t="shared" si="6"/>
        <v>0</v>
      </c>
      <c r="I91" s="171">
        <v>5</v>
      </c>
      <c r="J91" s="212">
        <v>-2.4</v>
      </c>
      <c r="K91" s="171">
        <f t="shared" si="7"/>
        <v>2.6</v>
      </c>
      <c r="M91" s="155">
        <v>-878.8</v>
      </c>
      <c r="P91" s="46"/>
      <c r="Q91" s="46"/>
      <c r="R91" s="51"/>
      <c r="S91" s="55"/>
      <c r="T91" s="198"/>
    </row>
    <row r="92" spans="1:20" ht="51.75" customHeight="1">
      <c r="A92" s="209" t="s">
        <v>230</v>
      </c>
      <c r="B92" s="67" t="s">
        <v>185</v>
      </c>
      <c r="C92" s="209" t="s">
        <v>80</v>
      </c>
      <c r="D92" s="209" t="s">
        <v>67</v>
      </c>
      <c r="E92" s="209" t="s">
        <v>388</v>
      </c>
      <c r="F92" s="102"/>
      <c r="G92" s="71">
        <f>G93</f>
        <v>4311</v>
      </c>
      <c r="H92" s="65">
        <f t="shared" si="6"/>
        <v>57.5</v>
      </c>
      <c r="I92" s="71">
        <f>I93</f>
        <v>4368.5</v>
      </c>
      <c r="J92" s="71">
        <f>J93</f>
        <v>-4</v>
      </c>
      <c r="K92" s="71">
        <f t="shared" si="7"/>
        <v>4364.5</v>
      </c>
      <c r="N92" s="239"/>
      <c r="P92" s="53"/>
      <c r="Q92" s="53"/>
      <c r="R92" s="53"/>
      <c r="S92" s="56"/>
      <c r="T92" s="198"/>
    </row>
    <row r="93" spans="1:19" ht="29.25" customHeight="1">
      <c r="A93" s="175" t="s">
        <v>231</v>
      </c>
      <c r="B93" s="68" t="s">
        <v>172</v>
      </c>
      <c r="C93" s="175" t="s">
        <v>80</v>
      </c>
      <c r="D93" s="175" t="s">
        <v>67</v>
      </c>
      <c r="E93" s="175" t="s">
        <v>388</v>
      </c>
      <c r="F93" s="70" t="s">
        <v>164</v>
      </c>
      <c r="G93" s="171">
        <v>4311</v>
      </c>
      <c r="H93" s="212">
        <f t="shared" si="6"/>
        <v>57.5</v>
      </c>
      <c r="I93" s="171">
        <v>4368.5</v>
      </c>
      <c r="J93" s="212">
        <v>-4</v>
      </c>
      <c r="K93" s="171">
        <v>4364.5</v>
      </c>
      <c r="N93" s="55"/>
      <c r="P93" s="198"/>
      <c r="Q93" s="198"/>
      <c r="R93" s="198"/>
      <c r="S93" s="198"/>
    </row>
    <row r="94" spans="1:19" ht="41.25" customHeight="1">
      <c r="A94" s="209" t="s">
        <v>232</v>
      </c>
      <c r="B94" s="67" t="s">
        <v>429</v>
      </c>
      <c r="C94" s="209" t="s">
        <v>80</v>
      </c>
      <c r="D94" s="209" t="s">
        <v>67</v>
      </c>
      <c r="E94" s="209" t="s">
        <v>389</v>
      </c>
      <c r="F94" s="102"/>
      <c r="G94" s="71">
        <f>G95</f>
        <v>709.7</v>
      </c>
      <c r="H94" s="65">
        <f t="shared" si="6"/>
        <v>-111.60000000000002</v>
      </c>
      <c r="I94" s="71">
        <f>I95</f>
        <v>598.1</v>
      </c>
      <c r="J94" s="71">
        <f>J95</f>
        <v>0</v>
      </c>
      <c r="K94" s="71">
        <f>K95</f>
        <v>598.1</v>
      </c>
      <c r="N94" s="55" t="s">
        <v>518</v>
      </c>
      <c r="P94" s="198"/>
      <c r="Q94" s="198"/>
      <c r="R94" s="198"/>
      <c r="S94" s="198"/>
    </row>
    <row r="95" spans="1:19" ht="27.75" customHeight="1">
      <c r="A95" s="175" t="s">
        <v>233</v>
      </c>
      <c r="B95" s="68" t="s">
        <v>549</v>
      </c>
      <c r="C95" s="175" t="s">
        <v>80</v>
      </c>
      <c r="D95" s="175" t="s">
        <v>67</v>
      </c>
      <c r="E95" s="175" t="s">
        <v>389</v>
      </c>
      <c r="F95" s="70" t="s">
        <v>164</v>
      </c>
      <c r="G95" s="229">
        <v>709.7</v>
      </c>
      <c r="H95" s="212">
        <f t="shared" si="6"/>
        <v>-111.60000000000002</v>
      </c>
      <c r="I95" s="171">
        <v>598.1</v>
      </c>
      <c r="J95" s="212">
        <v>0</v>
      </c>
      <c r="K95" s="171">
        <f aca="true" t="shared" si="8" ref="K95:K103">I95+J95</f>
        <v>598.1</v>
      </c>
      <c r="L95" s="193"/>
      <c r="N95" s="56"/>
      <c r="P95" s="198"/>
      <c r="Q95" s="198"/>
      <c r="R95" s="198"/>
      <c r="S95" s="198"/>
    </row>
    <row r="96" spans="1:19" ht="52.5" customHeight="1">
      <c r="A96" s="209" t="s">
        <v>359</v>
      </c>
      <c r="B96" s="67" t="s">
        <v>557</v>
      </c>
      <c r="C96" s="209" t="s">
        <v>80</v>
      </c>
      <c r="D96" s="209" t="s">
        <v>67</v>
      </c>
      <c r="E96" s="209" t="s">
        <v>501</v>
      </c>
      <c r="F96" s="102"/>
      <c r="G96" s="71">
        <f>G97</f>
        <v>443</v>
      </c>
      <c r="H96" s="65">
        <f t="shared" si="6"/>
        <v>434</v>
      </c>
      <c r="I96" s="71">
        <f>I97</f>
        <v>877</v>
      </c>
      <c r="J96" s="71">
        <f>J97</f>
        <v>0</v>
      </c>
      <c r="K96" s="71">
        <f t="shared" si="8"/>
        <v>877</v>
      </c>
      <c r="L96" s="20"/>
      <c r="N96" s="55" t="s">
        <v>520</v>
      </c>
      <c r="P96" s="198"/>
      <c r="Q96" s="198"/>
      <c r="R96" s="198"/>
      <c r="S96" s="198"/>
    </row>
    <row r="97" spans="1:19" ht="27.75" customHeight="1">
      <c r="A97" s="175" t="s">
        <v>390</v>
      </c>
      <c r="B97" s="68" t="s">
        <v>549</v>
      </c>
      <c r="C97" s="175" t="s">
        <v>80</v>
      </c>
      <c r="D97" s="175" t="s">
        <v>67</v>
      </c>
      <c r="E97" s="175" t="s">
        <v>501</v>
      </c>
      <c r="F97" s="70" t="s">
        <v>164</v>
      </c>
      <c r="G97" s="171">
        <v>443</v>
      </c>
      <c r="H97" s="212">
        <f t="shared" si="6"/>
        <v>434</v>
      </c>
      <c r="I97" s="229">
        <v>877</v>
      </c>
      <c r="J97" s="212">
        <v>0</v>
      </c>
      <c r="K97" s="171">
        <f t="shared" si="8"/>
        <v>877</v>
      </c>
      <c r="L97" s="20"/>
      <c r="N97" s="55"/>
      <c r="P97" s="198"/>
      <c r="Q97" s="198"/>
      <c r="R97" s="198"/>
      <c r="S97" s="198"/>
    </row>
    <row r="98" spans="1:19" ht="39.75" customHeight="1">
      <c r="A98" s="209" t="s">
        <v>391</v>
      </c>
      <c r="B98" s="67" t="s">
        <v>558</v>
      </c>
      <c r="C98" s="209" t="s">
        <v>80</v>
      </c>
      <c r="D98" s="209" t="s">
        <v>67</v>
      </c>
      <c r="E98" s="209" t="s">
        <v>502</v>
      </c>
      <c r="F98" s="102"/>
      <c r="G98" s="71">
        <f>G99</f>
        <v>1560.4</v>
      </c>
      <c r="H98" s="65">
        <f t="shared" si="6"/>
        <v>191.79999999999995</v>
      </c>
      <c r="I98" s="71">
        <f>I99</f>
        <v>1752.2</v>
      </c>
      <c r="J98" s="71">
        <f>J99</f>
        <v>-42.9</v>
      </c>
      <c r="K98" s="71">
        <f t="shared" si="8"/>
        <v>1709.3</v>
      </c>
      <c r="L98" s="20"/>
      <c r="N98" s="55" t="s">
        <v>519</v>
      </c>
      <c r="P98" s="198"/>
      <c r="Q98" s="198"/>
      <c r="R98" s="198"/>
      <c r="S98" s="198"/>
    </row>
    <row r="99" spans="1:19" ht="28.5" customHeight="1">
      <c r="A99" s="175" t="s">
        <v>392</v>
      </c>
      <c r="B99" s="68" t="s">
        <v>549</v>
      </c>
      <c r="C99" s="175" t="s">
        <v>80</v>
      </c>
      <c r="D99" s="175" t="s">
        <v>67</v>
      </c>
      <c r="E99" s="175" t="s">
        <v>502</v>
      </c>
      <c r="F99" s="70" t="s">
        <v>164</v>
      </c>
      <c r="G99" s="171">
        <v>1560.4</v>
      </c>
      <c r="H99" s="212">
        <f t="shared" si="6"/>
        <v>191.79999999999995</v>
      </c>
      <c r="I99" s="171">
        <v>1752.2</v>
      </c>
      <c r="J99" s="212">
        <v>-42.9</v>
      </c>
      <c r="K99" s="171">
        <f t="shared" si="8"/>
        <v>1709.3</v>
      </c>
      <c r="L99" s="271"/>
      <c r="N99" s="56"/>
      <c r="P99" s="198"/>
      <c r="Q99" s="198"/>
      <c r="R99" s="198"/>
      <c r="S99" s="198"/>
    </row>
    <row r="100" spans="1:19" ht="135.75" customHeight="1">
      <c r="A100" s="209" t="s">
        <v>393</v>
      </c>
      <c r="B100" s="67" t="s">
        <v>563</v>
      </c>
      <c r="C100" s="209" t="s">
        <v>80</v>
      </c>
      <c r="D100" s="209" t="s">
        <v>67</v>
      </c>
      <c r="E100" s="209" t="s">
        <v>503</v>
      </c>
      <c r="F100" s="102"/>
      <c r="G100" s="71">
        <f>G101</f>
        <v>163.2</v>
      </c>
      <c r="H100" s="65">
        <f t="shared" si="6"/>
        <v>41.70000000000002</v>
      </c>
      <c r="I100" s="71">
        <f>I101</f>
        <v>204.9</v>
      </c>
      <c r="J100" s="71">
        <f>J101</f>
        <v>0</v>
      </c>
      <c r="K100" s="71">
        <f t="shared" si="8"/>
        <v>204.9</v>
      </c>
      <c r="N100" s="55" t="s">
        <v>521</v>
      </c>
      <c r="P100" s="198"/>
      <c r="Q100" s="198"/>
      <c r="R100" s="198"/>
      <c r="S100" s="198"/>
    </row>
    <row r="101" spans="1:19" ht="27.75" customHeight="1">
      <c r="A101" s="175" t="s">
        <v>394</v>
      </c>
      <c r="B101" s="68" t="s">
        <v>172</v>
      </c>
      <c r="C101" s="175" t="s">
        <v>80</v>
      </c>
      <c r="D101" s="175" t="s">
        <v>67</v>
      </c>
      <c r="E101" s="175" t="s">
        <v>503</v>
      </c>
      <c r="F101" s="70" t="s">
        <v>164</v>
      </c>
      <c r="G101" s="229">
        <v>163.2</v>
      </c>
      <c r="H101" s="212">
        <f t="shared" si="6"/>
        <v>41.70000000000002</v>
      </c>
      <c r="I101" s="171">
        <v>204.9</v>
      </c>
      <c r="J101" s="212">
        <v>0</v>
      </c>
      <c r="K101" s="171">
        <f t="shared" si="8"/>
        <v>204.9</v>
      </c>
      <c r="N101" s="56"/>
      <c r="P101" s="198"/>
      <c r="Q101" s="198"/>
      <c r="R101" s="198"/>
      <c r="S101" s="198"/>
    </row>
    <row r="102" spans="1:19" ht="15" customHeight="1">
      <c r="A102" s="209" t="s">
        <v>216</v>
      </c>
      <c r="B102" s="67" t="s">
        <v>42</v>
      </c>
      <c r="C102" s="175"/>
      <c r="D102" s="209" t="s">
        <v>186</v>
      </c>
      <c r="E102" s="175"/>
      <c r="F102" s="70"/>
      <c r="G102" s="71">
        <f>G103+G106</f>
        <v>3781</v>
      </c>
      <c r="H102" s="65">
        <f t="shared" si="6"/>
        <v>199.4000000000001</v>
      </c>
      <c r="I102" s="71">
        <f>I103+I106</f>
        <v>3980.4</v>
      </c>
      <c r="J102" s="71">
        <f>J103+J106</f>
        <v>-677.4</v>
      </c>
      <c r="K102" s="71">
        <f t="shared" si="8"/>
        <v>3303</v>
      </c>
      <c r="N102" s="55" t="s">
        <v>522</v>
      </c>
      <c r="P102" s="198"/>
      <c r="Q102" s="198"/>
      <c r="R102" s="198"/>
      <c r="S102" s="198"/>
    </row>
    <row r="103" spans="1:19" ht="16.5" customHeight="1">
      <c r="A103" s="209" t="s">
        <v>217</v>
      </c>
      <c r="B103" s="67" t="s">
        <v>615</v>
      </c>
      <c r="C103" s="209" t="s">
        <v>80</v>
      </c>
      <c r="D103" s="209" t="s">
        <v>614</v>
      </c>
      <c r="E103" s="209"/>
      <c r="F103" s="102"/>
      <c r="G103" s="71">
        <f>G104</f>
        <v>2358.4</v>
      </c>
      <c r="H103" s="65">
        <f t="shared" si="6"/>
        <v>0</v>
      </c>
      <c r="I103" s="240">
        <f>I104</f>
        <v>2358.4</v>
      </c>
      <c r="J103" s="240">
        <f>J104</f>
        <v>-677.4</v>
      </c>
      <c r="K103" s="71">
        <f t="shared" si="8"/>
        <v>1681</v>
      </c>
      <c r="N103" s="56"/>
      <c r="P103" s="198"/>
      <c r="Q103" s="198"/>
      <c r="R103" s="198"/>
      <c r="S103" s="198"/>
    </row>
    <row r="104" spans="1:19" ht="47.25" customHeight="1">
      <c r="A104" s="209" t="s">
        <v>225</v>
      </c>
      <c r="B104" s="67" t="s">
        <v>103</v>
      </c>
      <c r="C104" s="209" t="s">
        <v>80</v>
      </c>
      <c r="D104" s="209" t="s">
        <v>614</v>
      </c>
      <c r="E104" s="209" t="s">
        <v>338</v>
      </c>
      <c r="F104" s="102"/>
      <c r="G104" s="71">
        <f>G105</f>
        <v>2358.4</v>
      </c>
      <c r="H104" s="65">
        <f t="shared" si="6"/>
        <v>0</v>
      </c>
      <c r="I104" s="71">
        <f>I105</f>
        <v>2358.4</v>
      </c>
      <c r="J104" s="71">
        <f>J105</f>
        <v>-677.4</v>
      </c>
      <c r="K104" s="71">
        <f>I104+J104</f>
        <v>1681</v>
      </c>
      <c r="N104" s="55"/>
      <c r="P104" s="198"/>
      <c r="Q104" s="198"/>
      <c r="R104" s="198"/>
      <c r="S104" s="198"/>
    </row>
    <row r="105" spans="1:19" ht="30" customHeight="1">
      <c r="A105" s="175" t="s">
        <v>226</v>
      </c>
      <c r="B105" s="68" t="s">
        <v>395</v>
      </c>
      <c r="C105" s="175" t="s">
        <v>80</v>
      </c>
      <c r="D105" s="175" t="s">
        <v>614</v>
      </c>
      <c r="E105" s="175" t="s">
        <v>338</v>
      </c>
      <c r="F105" s="70" t="s">
        <v>396</v>
      </c>
      <c r="G105" s="171">
        <v>2358.4</v>
      </c>
      <c r="H105" s="65">
        <f t="shared" si="6"/>
        <v>0</v>
      </c>
      <c r="I105" s="171">
        <v>2358.4</v>
      </c>
      <c r="J105" s="212">
        <v>-677.4</v>
      </c>
      <c r="K105" s="171">
        <f>I105+J105</f>
        <v>1681</v>
      </c>
      <c r="M105" s="54">
        <v>677.4</v>
      </c>
      <c r="N105" s="56"/>
      <c r="P105" s="198"/>
      <c r="Q105" s="198"/>
      <c r="R105" s="198"/>
      <c r="S105" s="198"/>
    </row>
    <row r="106" spans="1:19" ht="21.75" customHeight="1">
      <c r="A106" s="209" t="s">
        <v>218</v>
      </c>
      <c r="B106" s="67" t="s">
        <v>9</v>
      </c>
      <c r="C106" s="175"/>
      <c r="D106" s="209" t="s">
        <v>75</v>
      </c>
      <c r="E106" s="175"/>
      <c r="F106" s="70"/>
      <c r="G106" s="71">
        <f>G107+G109</f>
        <v>1422.6</v>
      </c>
      <c r="H106" s="65">
        <f t="shared" si="6"/>
        <v>199.4000000000001</v>
      </c>
      <c r="I106" s="71">
        <f>I107+I109</f>
        <v>1622</v>
      </c>
      <c r="J106" s="71">
        <f>J107+J109</f>
        <v>0</v>
      </c>
      <c r="K106" s="71">
        <f>I106+J106</f>
        <v>1622</v>
      </c>
      <c r="N106" s="55"/>
      <c r="P106" s="198"/>
      <c r="Q106" s="198"/>
      <c r="R106" s="198"/>
      <c r="S106" s="198"/>
    </row>
    <row r="107" spans="1:19" ht="61.5" customHeight="1">
      <c r="A107" s="209" t="s">
        <v>223</v>
      </c>
      <c r="B107" s="67" t="s">
        <v>187</v>
      </c>
      <c r="C107" s="209" t="s">
        <v>80</v>
      </c>
      <c r="D107" s="209" t="s">
        <v>75</v>
      </c>
      <c r="E107" s="209" t="s">
        <v>345</v>
      </c>
      <c r="F107" s="223"/>
      <c r="G107" s="71">
        <f>G108</f>
        <v>997.8</v>
      </c>
      <c r="H107" s="65">
        <f t="shared" si="6"/>
        <v>188.79999999999995</v>
      </c>
      <c r="I107" s="71">
        <f>I108</f>
        <v>1186.6</v>
      </c>
      <c r="J107" s="71">
        <f>J108</f>
        <v>0</v>
      </c>
      <c r="K107" s="71">
        <f>I107+J107</f>
        <v>1186.6</v>
      </c>
      <c r="M107" s="241"/>
      <c r="N107" s="55"/>
      <c r="P107" s="198"/>
      <c r="Q107" s="198"/>
      <c r="R107" s="198"/>
      <c r="S107" s="198"/>
    </row>
    <row r="108" spans="1:19" ht="24" customHeight="1">
      <c r="A108" s="175" t="s">
        <v>224</v>
      </c>
      <c r="B108" s="68" t="s">
        <v>251</v>
      </c>
      <c r="C108" s="175" t="s">
        <v>80</v>
      </c>
      <c r="D108" s="175" t="s">
        <v>75</v>
      </c>
      <c r="E108" s="175" t="s">
        <v>345</v>
      </c>
      <c r="F108" s="70" t="s">
        <v>166</v>
      </c>
      <c r="G108" s="171">
        <v>997.8</v>
      </c>
      <c r="H108" s="212">
        <f t="shared" si="6"/>
        <v>188.79999999999995</v>
      </c>
      <c r="I108" s="171">
        <v>1186.6</v>
      </c>
      <c r="J108" s="212">
        <v>0</v>
      </c>
      <c r="K108" s="171">
        <f>I108+J108</f>
        <v>1186.6</v>
      </c>
      <c r="N108" s="55"/>
      <c r="P108" s="198"/>
      <c r="Q108" s="198"/>
      <c r="R108" s="198"/>
      <c r="S108" s="198"/>
    </row>
    <row r="109" spans="1:19" ht="62.25" customHeight="1">
      <c r="A109" s="209" t="s">
        <v>397</v>
      </c>
      <c r="B109" s="67" t="s">
        <v>188</v>
      </c>
      <c r="C109" s="209" t="s">
        <v>80</v>
      </c>
      <c r="D109" s="209" t="s">
        <v>75</v>
      </c>
      <c r="E109" s="209" t="s">
        <v>346</v>
      </c>
      <c r="F109" s="242"/>
      <c r="G109" s="168">
        <f>G110</f>
        <v>424.8</v>
      </c>
      <c r="H109" s="65">
        <f t="shared" si="6"/>
        <v>10.599999999999966</v>
      </c>
      <c r="I109" s="71">
        <f>I110</f>
        <v>435.4</v>
      </c>
      <c r="J109" s="71">
        <f>J110</f>
        <v>0</v>
      </c>
      <c r="K109" s="71">
        <f>K110</f>
        <v>435.4</v>
      </c>
      <c r="N109" s="56"/>
      <c r="P109" s="198"/>
      <c r="Q109" s="198"/>
      <c r="R109" s="198"/>
      <c r="S109" s="198"/>
    </row>
    <row r="110" spans="1:19" ht="25.5" customHeight="1">
      <c r="A110" s="175" t="s">
        <v>398</v>
      </c>
      <c r="B110" s="68" t="s">
        <v>251</v>
      </c>
      <c r="C110" s="175" t="s">
        <v>80</v>
      </c>
      <c r="D110" s="175" t="s">
        <v>75</v>
      </c>
      <c r="E110" s="175" t="s">
        <v>346</v>
      </c>
      <c r="F110" s="70" t="s">
        <v>166</v>
      </c>
      <c r="G110" s="229">
        <v>424.8</v>
      </c>
      <c r="H110" s="212">
        <f t="shared" si="6"/>
        <v>10.599999999999966</v>
      </c>
      <c r="I110" s="171">
        <v>435.4</v>
      </c>
      <c r="J110" s="212">
        <v>0</v>
      </c>
      <c r="K110" s="171">
        <f>I110+J110</f>
        <v>435.4</v>
      </c>
      <c r="N110" s="55"/>
      <c r="P110" s="198"/>
      <c r="Q110" s="198"/>
      <c r="R110" s="198"/>
      <c r="S110" s="198"/>
    </row>
    <row r="111" spans="1:19" ht="18.75" customHeight="1">
      <c r="A111" s="209" t="s">
        <v>219</v>
      </c>
      <c r="B111" s="67" t="s">
        <v>189</v>
      </c>
      <c r="C111" s="67"/>
      <c r="D111" s="209" t="s">
        <v>190</v>
      </c>
      <c r="E111" s="175"/>
      <c r="F111" s="175"/>
      <c r="G111" s="71">
        <f>G112</f>
        <v>1460.4</v>
      </c>
      <c r="H111" s="65">
        <f t="shared" si="6"/>
        <v>-420.3000000000002</v>
      </c>
      <c r="I111" s="168">
        <f>I112</f>
        <v>1040.1</v>
      </c>
      <c r="J111" s="168">
        <f>J112</f>
        <v>-3</v>
      </c>
      <c r="K111" s="71">
        <f>K112</f>
        <v>1037.1</v>
      </c>
      <c r="N111" s="55"/>
      <c r="P111" s="198"/>
      <c r="Q111" s="198"/>
      <c r="R111" s="198"/>
      <c r="S111" s="198"/>
    </row>
    <row r="112" spans="1:19" ht="18.75" customHeight="1">
      <c r="A112" s="209" t="s">
        <v>220</v>
      </c>
      <c r="B112" s="67" t="s">
        <v>92</v>
      </c>
      <c r="C112" s="209"/>
      <c r="D112" s="209" t="s">
        <v>93</v>
      </c>
      <c r="E112" s="209"/>
      <c r="F112" s="102"/>
      <c r="G112" s="71">
        <f>G113</f>
        <v>1460.4</v>
      </c>
      <c r="H112" s="65">
        <f t="shared" si="6"/>
        <v>-420.3000000000002</v>
      </c>
      <c r="I112" s="240">
        <f>I113</f>
        <v>1040.1</v>
      </c>
      <c r="J112" s="240">
        <f>J113</f>
        <v>-3</v>
      </c>
      <c r="K112" s="71">
        <f>I112+J112</f>
        <v>1037.1</v>
      </c>
      <c r="N112" s="239"/>
      <c r="P112" s="198"/>
      <c r="Q112" s="198"/>
      <c r="R112" s="198"/>
      <c r="S112" s="198"/>
    </row>
    <row r="113" spans="1:19" ht="96.75" customHeight="1">
      <c r="A113" s="209" t="s">
        <v>221</v>
      </c>
      <c r="B113" s="67" t="s">
        <v>559</v>
      </c>
      <c r="C113" s="209" t="s">
        <v>80</v>
      </c>
      <c r="D113" s="209" t="s">
        <v>93</v>
      </c>
      <c r="E113" s="209" t="s">
        <v>399</v>
      </c>
      <c r="F113" s="102"/>
      <c r="G113" s="71">
        <f>G114</f>
        <v>1460.4</v>
      </c>
      <c r="H113" s="65">
        <f t="shared" si="6"/>
        <v>-420.3000000000002</v>
      </c>
      <c r="I113" s="71">
        <f>I114</f>
        <v>1040.1</v>
      </c>
      <c r="J113" s="71">
        <f>J114</f>
        <v>-3</v>
      </c>
      <c r="K113" s="71">
        <f>I113+J113</f>
        <v>1037.1</v>
      </c>
      <c r="N113" s="57"/>
      <c r="P113" s="198"/>
      <c r="Q113" s="198"/>
      <c r="R113" s="198"/>
      <c r="S113" s="198"/>
    </row>
    <row r="114" spans="1:19" ht="27" customHeight="1">
      <c r="A114" s="175" t="s">
        <v>222</v>
      </c>
      <c r="B114" s="68" t="s">
        <v>549</v>
      </c>
      <c r="C114" s="175" t="s">
        <v>80</v>
      </c>
      <c r="D114" s="175" t="s">
        <v>93</v>
      </c>
      <c r="E114" s="175" t="s">
        <v>399</v>
      </c>
      <c r="F114" s="70" t="s">
        <v>164</v>
      </c>
      <c r="G114" s="229">
        <v>1460.4</v>
      </c>
      <c r="H114" s="212">
        <f t="shared" si="6"/>
        <v>-420.3000000000002</v>
      </c>
      <c r="I114" s="171">
        <v>1040.1</v>
      </c>
      <c r="J114" s="212">
        <v>-3</v>
      </c>
      <c r="K114" s="171">
        <f>I114+J114</f>
        <v>1037.1</v>
      </c>
      <c r="N114" s="56"/>
      <c r="P114" s="198"/>
      <c r="Q114" s="198"/>
      <c r="R114" s="198"/>
      <c r="S114" s="198"/>
    </row>
    <row r="115" spans="1:19" ht="24" customHeight="1">
      <c r="A115" s="209" t="s">
        <v>281</v>
      </c>
      <c r="B115" s="67" t="s">
        <v>278</v>
      </c>
      <c r="C115" s="209" t="s">
        <v>80</v>
      </c>
      <c r="D115" s="209" t="s">
        <v>279</v>
      </c>
      <c r="E115" s="175"/>
      <c r="F115" s="70"/>
      <c r="G115" s="71">
        <f>G116</f>
        <v>1380</v>
      </c>
      <c r="H115" s="65">
        <f t="shared" si="6"/>
        <v>0</v>
      </c>
      <c r="I115" s="71">
        <f aca="true" t="shared" si="9" ref="I115:K116">I116</f>
        <v>1380</v>
      </c>
      <c r="J115" s="71">
        <f t="shared" si="9"/>
        <v>-11.7</v>
      </c>
      <c r="K115" s="71">
        <f t="shared" si="9"/>
        <v>1368.3</v>
      </c>
      <c r="N115" s="55" t="s">
        <v>523</v>
      </c>
      <c r="P115" s="198"/>
      <c r="Q115" s="198"/>
      <c r="R115" s="198"/>
      <c r="S115" s="198"/>
    </row>
    <row r="116" spans="1:19" ht="21" customHeight="1">
      <c r="A116" s="209" t="s">
        <v>282</v>
      </c>
      <c r="B116" s="67" t="s">
        <v>280</v>
      </c>
      <c r="C116" s="209" t="s">
        <v>80</v>
      </c>
      <c r="D116" s="209" t="s">
        <v>277</v>
      </c>
      <c r="E116" s="209"/>
      <c r="F116" s="102"/>
      <c r="G116" s="71">
        <f>G117</f>
        <v>1380</v>
      </c>
      <c r="H116" s="65">
        <f t="shared" si="6"/>
        <v>0</v>
      </c>
      <c r="I116" s="240">
        <f t="shared" si="9"/>
        <v>1380</v>
      </c>
      <c r="J116" s="240">
        <f t="shared" si="9"/>
        <v>-11.7</v>
      </c>
      <c r="K116" s="71">
        <f t="shared" si="9"/>
        <v>1368.3</v>
      </c>
      <c r="N116" s="55"/>
      <c r="P116" s="198"/>
      <c r="Q116" s="198"/>
      <c r="R116" s="198"/>
      <c r="S116" s="198"/>
    </row>
    <row r="117" spans="1:19" ht="62.25" customHeight="1">
      <c r="A117" s="209" t="s">
        <v>283</v>
      </c>
      <c r="B117" s="243" t="s">
        <v>428</v>
      </c>
      <c r="C117" s="209" t="s">
        <v>80</v>
      </c>
      <c r="D117" s="209" t="s">
        <v>277</v>
      </c>
      <c r="E117" s="209" t="s">
        <v>400</v>
      </c>
      <c r="F117" s="70"/>
      <c r="G117" s="71">
        <f>G118</f>
        <v>1380</v>
      </c>
      <c r="H117" s="65">
        <f t="shared" si="6"/>
        <v>0</v>
      </c>
      <c r="I117" s="71">
        <f>I118</f>
        <v>1380</v>
      </c>
      <c r="J117" s="71">
        <f>J118</f>
        <v>-11.7</v>
      </c>
      <c r="K117" s="71">
        <f>I117+J117</f>
        <v>1368.3</v>
      </c>
      <c r="N117" s="55"/>
      <c r="P117" s="198"/>
      <c r="Q117" s="198"/>
      <c r="R117" s="198"/>
      <c r="S117" s="198"/>
    </row>
    <row r="118" spans="1:19" ht="27" customHeight="1">
      <c r="A118" s="175" t="s">
        <v>284</v>
      </c>
      <c r="B118" s="68" t="s">
        <v>549</v>
      </c>
      <c r="C118" s="175" t="s">
        <v>80</v>
      </c>
      <c r="D118" s="175" t="s">
        <v>277</v>
      </c>
      <c r="E118" s="175" t="s">
        <v>400</v>
      </c>
      <c r="F118" s="70" t="s">
        <v>164</v>
      </c>
      <c r="G118" s="171">
        <v>1380</v>
      </c>
      <c r="H118" s="212">
        <f t="shared" si="6"/>
        <v>0</v>
      </c>
      <c r="I118" s="71">
        <v>1380</v>
      </c>
      <c r="J118" s="212">
        <f>-11.7</f>
        <v>-11.7</v>
      </c>
      <c r="K118" s="171">
        <f>I118+J118</f>
        <v>1368.3</v>
      </c>
      <c r="L118" s="54">
        <v>11.7</v>
      </c>
      <c r="N118" s="56"/>
      <c r="P118" s="198"/>
      <c r="Q118" s="198"/>
      <c r="R118" s="198"/>
      <c r="S118" s="198"/>
    </row>
    <row r="119" spans="1:19" ht="24.75" customHeight="1">
      <c r="A119" s="244"/>
      <c r="B119" s="245" t="s">
        <v>401</v>
      </c>
      <c r="C119" s="246"/>
      <c r="D119" s="246"/>
      <c r="E119" s="247"/>
      <c r="F119" s="248"/>
      <c r="G119" s="65">
        <f>G14+G17+G30+G42+G45+G51+G55+G60+G67+G71+G74+G77+G87+G103+G106+G112+G116</f>
        <v>80100.29999999999</v>
      </c>
      <c r="H119" s="65">
        <f>H14+H17+H30+H42+H45+H51+H55+H60+H67+H71+H74+H77+H87+H103+H106+H112+H116</f>
        <v>-2.7284841053187847E-12</v>
      </c>
      <c r="I119" s="65">
        <f>I14+I17+I30+I42+I45+I51+I54+I60+I67+I71+I74+I77+I87+I103+I106+I112+I116</f>
        <v>80100.29999999999</v>
      </c>
      <c r="J119" s="65">
        <f>J14+J17+J30+J42+J45+J51+J55+J58+J60+J67+J71+J74+J77+J87+J103+J106+J112+J116</f>
        <v>-3343.8</v>
      </c>
      <c r="K119" s="65">
        <f>K14+K17+K30+K42+K45+K51+K55+K58+K61+K67+K71+K74+K77+K87+K103+K106+K112+K116</f>
        <v>76756.50000000001</v>
      </c>
      <c r="N119" s="55" t="s">
        <v>541</v>
      </c>
      <c r="P119" s="198"/>
      <c r="Q119" s="198"/>
      <c r="R119" s="198"/>
      <c r="S119" s="198"/>
    </row>
    <row r="120" spans="1:19" ht="15.75" customHeight="1">
      <c r="A120" s="249"/>
      <c r="B120" s="250"/>
      <c r="C120" s="251"/>
      <c r="D120" s="251"/>
      <c r="E120" s="252"/>
      <c r="F120" s="252"/>
      <c r="G120" s="33"/>
      <c r="H120" s="33"/>
      <c r="I120" s="33"/>
      <c r="J120" s="41"/>
      <c r="K120" s="41"/>
      <c r="L120" s="253"/>
      <c r="P120" s="198"/>
      <c r="Q120" s="198"/>
      <c r="R120" s="198"/>
      <c r="S120" s="198"/>
    </row>
    <row r="121" spans="1:19" ht="16.5" customHeight="1">
      <c r="A121" s="254" t="s">
        <v>631</v>
      </c>
      <c r="B121" s="113"/>
      <c r="C121" s="113"/>
      <c r="D121" s="113"/>
      <c r="E121" s="113"/>
      <c r="F121" s="113"/>
      <c r="G121" s="113"/>
      <c r="H121" s="113"/>
      <c r="I121" s="113"/>
      <c r="J121" s="113"/>
      <c r="K121" s="20"/>
      <c r="L121" s="198"/>
      <c r="M121" s="198"/>
      <c r="N121" s="198"/>
      <c r="O121" s="198"/>
      <c r="P121" s="255"/>
      <c r="Q121" s="255"/>
      <c r="R121" s="255"/>
      <c r="S121" s="255"/>
    </row>
    <row r="122" spans="1:19" ht="19.5" customHeight="1">
      <c r="A122" s="112"/>
      <c r="B122" s="256"/>
      <c r="C122" s="112"/>
      <c r="D122" s="112"/>
      <c r="E122" s="112"/>
      <c r="G122" s="112"/>
      <c r="I122" s="112"/>
      <c r="J122" s="112"/>
      <c r="K122" s="270"/>
      <c r="L122" s="198"/>
      <c r="M122" s="198"/>
      <c r="N122" s="198"/>
      <c r="O122" s="198"/>
      <c r="P122" s="255"/>
      <c r="Q122" s="255"/>
      <c r="R122" s="255"/>
      <c r="S122" s="255"/>
    </row>
    <row r="123" spans="1:19" s="119" customFormat="1" ht="38.25" customHeight="1">
      <c r="A123" s="120"/>
      <c r="B123" s="257"/>
      <c r="C123" s="120"/>
      <c r="D123" s="120"/>
      <c r="E123" s="120"/>
      <c r="G123" s="120"/>
      <c r="H123" s="120"/>
      <c r="I123" s="120"/>
      <c r="J123" s="120"/>
      <c r="K123" s="258"/>
      <c r="L123" s="198"/>
      <c r="M123" s="198"/>
      <c r="N123" s="198"/>
      <c r="O123" s="198"/>
      <c r="P123" s="255"/>
      <c r="Q123" s="255"/>
      <c r="R123" s="255"/>
      <c r="S123" s="255"/>
    </row>
    <row r="124" spans="2:19" s="119" customFormat="1" ht="12.75">
      <c r="B124" s="257"/>
      <c r="C124" s="120"/>
      <c r="D124" s="120"/>
      <c r="E124" s="120"/>
      <c r="G124" s="120"/>
      <c r="H124" s="120"/>
      <c r="P124" s="259"/>
      <c r="Q124" s="259"/>
      <c r="R124" s="259"/>
      <c r="S124" s="259"/>
    </row>
    <row r="125" spans="1:19" s="119" customFormat="1" ht="19.5" customHeight="1">
      <c r="A125" s="120"/>
      <c r="C125" s="120"/>
      <c r="D125" s="120"/>
      <c r="E125" s="120"/>
      <c r="G125" s="120"/>
      <c r="H125" s="120"/>
      <c r="I125" s="198"/>
      <c r="J125" s="198"/>
      <c r="K125" s="198"/>
      <c r="L125" s="198"/>
      <c r="M125" s="198"/>
      <c r="N125" s="198"/>
      <c r="O125" s="198"/>
      <c r="P125" s="255"/>
      <c r="Q125" s="255"/>
      <c r="R125" s="255"/>
      <c r="S125" s="255"/>
    </row>
    <row r="126" spans="1:19" s="119" customFormat="1" ht="19.5" customHeight="1">
      <c r="A126" s="120"/>
      <c r="B126" s="257"/>
      <c r="C126" s="120"/>
      <c r="D126" s="120"/>
      <c r="E126" s="120"/>
      <c r="G126" s="120"/>
      <c r="H126" s="120"/>
      <c r="I126" s="198"/>
      <c r="J126" s="198"/>
      <c r="K126" s="198"/>
      <c r="L126" s="198"/>
      <c r="M126" s="198"/>
      <c r="N126" s="198"/>
      <c r="O126" s="198"/>
      <c r="P126" s="255"/>
      <c r="Q126" s="255"/>
      <c r="R126" s="255"/>
      <c r="S126" s="255"/>
    </row>
    <row r="127" spans="1:19" s="119" customFormat="1" ht="19.5" customHeight="1">
      <c r="A127" s="120"/>
      <c r="B127" s="257"/>
      <c r="C127" s="120"/>
      <c r="D127" s="120"/>
      <c r="E127" s="120"/>
      <c r="G127" s="120"/>
      <c r="H127" s="120"/>
      <c r="I127" s="198"/>
      <c r="J127" s="198"/>
      <c r="K127" s="198"/>
      <c r="L127" s="198"/>
      <c r="M127" s="198"/>
      <c r="N127" s="198"/>
      <c r="O127" s="198"/>
      <c r="P127" s="255"/>
      <c r="Q127" s="255"/>
      <c r="R127" s="255"/>
      <c r="S127" s="255"/>
    </row>
    <row r="128" spans="1:19" s="119" customFormat="1" ht="19.5" customHeight="1">
      <c r="A128" s="120"/>
      <c r="B128" s="257"/>
      <c r="C128" s="120"/>
      <c r="D128" s="120"/>
      <c r="E128" s="120"/>
      <c r="G128" s="120"/>
      <c r="H128" s="120"/>
      <c r="I128" s="198"/>
      <c r="J128" s="198"/>
      <c r="K128" s="198"/>
      <c r="L128" s="198"/>
      <c r="M128" s="198"/>
      <c r="N128" s="198"/>
      <c r="O128" s="198"/>
      <c r="P128" s="255"/>
      <c r="Q128" s="255"/>
      <c r="R128" s="255"/>
      <c r="S128" s="255"/>
    </row>
    <row r="129" spans="1:19" s="119" customFormat="1" ht="19.5" customHeight="1">
      <c r="A129" s="120"/>
      <c r="B129" s="257"/>
      <c r="C129" s="120"/>
      <c r="D129" s="120"/>
      <c r="E129" s="120"/>
      <c r="G129" s="120"/>
      <c r="H129" s="120"/>
      <c r="I129" s="198"/>
      <c r="J129" s="198"/>
      <c r="K129" s="198"/>
      <c r="L129" s="198"/>
      <c r="M129" s="198"/>
      <c r="N129" s="198"/>
      <c r="O129" s="198"/>
      <c r="P129" s="255"/>
      <c r="Q129" s="255"/>
      <c r="R129" s="255"/>
      <c r="S129" s="255"/>
    </row>
    <row r="130" spans="1:19" s="119" customFormat="1" ht="19.5" customHeight="1">
      <c r="A130" s="120"/>
      <c r="B130" s="120"/>
      <c r="C130" s="120"/>
      <c r="D130" s="120"/>
      <c r="E130" s="120"/>
      <c r="G130" s="260"/>
      <c r="H130" s="120"/>
      <c r="I130" s="198"/>
      <c r="J130" s="198"/>
      <c r="K130" s="198"/>
      <c r="L130" s="198"/>
      <c r="M130" s="198"/>
      <c r="N130" s="198"/>
      <c r="O130" s="198"/>
      <c r="P130" s="255"/>
      <c r="Q130" s="255"/>
      <c r="R130" s="255"/>
      <c r="S130" s="255"/>
    </row>
    <row r="131" spans="1:19" s="119" customFormat="1" ht="18.75" customHeight="1">
      <c r="A131" s="120"/>
      <c r="I131" s="198"/>
      <c r="J131" s="198"/>
      <c r="K131" s="198"/>
      <c r="L131" s="198"/>
      <c r="M131" s="198"/>
      <c r="N131" s="198"/>
      <c r="O131" s="198"/>
      <c r="P131" s="255"/>
      <c r="Q131" s="255"/>
      <c r="R131" s="255"/>
      <c r="S131" s="255"/>
    </row>
    <row r="132" spans="1:19" s="119" customFormat="1" ht="15" customHeight="1">
      <c r="A132" s="120"/>
      <c r="B132" s="120"/>
      <c r="C132" s="120"/>
      <c r="D132" s="120"/>
      <c r="E132" s="120"/>
      <c r="G132" s="261"/>
      <c r="H132" s="120"/>
      <c r="I132" s="198"/>
      <c r="J132" s="198"/>
      <c r="K132" s="198"/>
      <c r="L132" s="198"/>
      <c r="M132" s="198"/>
      <c r="N132" s="198"/>
      <c r="O132" s="198"/>
      <c r="P132" s="255"/>
      <c r="Q132" s="255"/>
      <c r="R132" s="255"/>
      <c r="S132" s="255"/>
    </row>
    <row r="133" spans="1:19" s="119" customFormat="1" ht="18" customHeight="1">
      <c r="A133" s="120"/>
      <c r="B133" s="120"/>
      <c r="C133" s="120"/>
      <c r="D133" s="120"/>
      <c r="E133" s="262"/>
      <c r="G133" s="261"/>
      <c r="H133" s="261"/>
      <c r="I133" s="198"/>
      <c r="J133" s="263"/>
      <c r="K133" s="198"/>
      <c r="L133" s="198"/>
      <c r="M133" s="198"/>
      <c r="N133" s="198"/>
      <c r="O133" s="198"/>
      <c r="P133" s="255"/>
      <c r="Q133" s="255"/>
      <c r="R133" s="255"/>
      <c r="S133" s="255"/>
    </row>
    <row r="134" spans="1:19" s="119" customFormat="1" ht="18.75" customHeight="1">
      <c r="A134" s="120"/>
      <c r="B134" s="120"/>
      <c r="C134" s="120"/>
      <c r="D134" s="120"/>
      <c r="E134" s="262"/>
      <c r="G134" s="261"/>
      <c r="H134" s="261"/>
      <c r="I134" s="198"/>
      <c r="J134" s="55"/>
      <c r="K134" s="198"/>
      <c r="L134" s="198"/>
      <c r="M134" s="198"/>
      <c r="N134" s="198"/>
      <c r="O134" s="198"/>
      <c r="P134" s="255"/>
      <c r="Q134" s="255"/>
      <c r="R134" s="255"/>
      <c r="S134" s="255"/>
    </row>
    <row r="135" spans="1:19" s="119" customFormat="1" ht="16.5" customHeight="1">
      <c r="A135" s="120"/>
      <c r="B135" s="120"/>
      <c r="C135" s="120"/>
      <c r="D135" s="120"/>
      <c r="E135" s="120"/>
      <c r="F135" s="120"/>
      <c r="G135" s="55"/>
      <c r="H135" s="55"/>
      <c r="I135" s="198"/>
      <c r="J135" s="198"/>
      <c r="K135" s="198"/>
      <c r="L135" s="198"/>
      <c r="M135" s="198"/>
      <c r="N135" s="198"/>
      <c r="O135" s="198"/>
      <c r="P135" s="255"/>
      <c r="Q135" s="255"/>
      <c r="R135" s="255"/>
      <c r="S135" s="255"/>
    </row>
    <row r="136" spans="1:19" s="119" customFormat="1" ht="15.75" customHeight="1">
      <c r="A136" s="120"/>
      <c r="B136" s="120"/>
      <c r="C136" s="120"/>
      <c r="D136" s="120"/>
      <c r="E136" s="120"/>
      <c r="F136" s="120"/>
      <c r="G136" s="264"/>
      <c r="H136" s="264"/>
      <c r="I136" s="198"/>
      <c r="J136" s="198"/>
      <c r="K136" s="198"/>
      <c r="L136" s="198"/>
      <c r="M136" s="198"/>
      <c r="N136" s="198"/>
      <c r="O136" s="198"/>
      <c r="P136" s="255"/>
      <c r="Q136" s="255"/>
      <c r="R136" s="255"/>
      <c r="S136" s="255"/>
    </row>
    <row r="137" spans="1:19" s="119" customFormat="1" ht="16.5" customHeight="1">
      <c r="A137" s="120"/>
      <c r="B137" s="120"/>
      <c r="C137" s="120"/>
      <c r="D137" s="120"/>
      <c r="E137" s="120"/>
      <c r="F137" s="120"/>
      <c r="G137" s="265"/>
      <c r="H137" s="265"/>
      <c r="I137" s="198"/>
      <c r="J137" s="198"/>
      <c r="K137" s="198"/>
      <c r="L137" s="198"/>
      <c r="M137" s="198"/>
      <c r="N137" s="198"/>
      <c r="O137" s="198"/>
      <c r="P137" s="255"/>
      <c r="Q137" s="255"/>
      <c r="R137" s="255"/>
      <c r="S137" s="255"/>
    </row>
    <row r="138" spans="1:19" s="119" customFormat="1" ht="12.75">
      <c r="A138" s="120"/>
      <c r="B138" s="120"/>
      <c r="C138" s="120"/>
      <c r="D138" s="257"/>
      <c r="E138" s="120"/>
      <c r="F138" s="120"/>
      <c r="G138" s="266"/>
      <c r="H138" s="261"/>
      <c r="I138" s="55"/>
      <c r="J138" s="55"/>
      <c r="K138" s="198"/>
      <c r="L138" s="198"/>
      <c r="M138" s="198"/>
      <c r="N138" s="198"/>
      <c r="O138" s="198"/>
      <c r="P138" s="255"/>
      <c r="Q138" s="255"/>
      <c r="R138" s="255"/>
      <c r="S138" s="255"/>
    </row>
    <row r="139" spans="1:19" s="119" customFormat="1" ht="12.75">
      <c r="A139" s="120"/>
      <c r="B139" s="120"/>
      <c r="C139" s="120"/>
      <c r="D139" s="257"/>
      <c r="E139" s="120"/>
      <c r="F139" s="120"/>
      <c r="G139" s="261"/>
      <c r="H139" s="261"/>
      <c r="I139" s="55"/>
      <c r="J139" s="55"/>
      <c r="K139" s="198"/>
      <c r="L139" s="198"/>
      <c r="M139" s="198"/>
      <c r="N139" s="198"/>
      <c r="O139" s="198"/>
      <c r="P139" s="255"/>
      <c r="Q139" s="255"/>
      <c r="R139" s="255"/>
      <c r="S139" s="255"/>
    </row>
    <row r="140" spans="1:19" s="119" customFormat="1" ht="12.75">
      <c r="A140" s="120"/>
      <c r="B140" s="120"/>
      <c r="C140" s="120"/>
      <c r="D140" s="257"/>
      <c r="E140" s="120"/>
      <c r="F140" s="120"/>
      <c r="G140" s="261"/>
      <c r="H140" s="261"/>
      <c r="I140" s="55"/>
      <c r="J140" s="55"/>
      <c r="K140" s="198"/>
      <c r="L140" s="198"/>
      <c r="M140" s="198"/>
      <c r="N140" s="198"/>
      <c r="O140" s="198"/>
      <c r="P140" s="255"/>
      <c r="Q140" s="255"/>
      <c r="R140" s="255"/>
      <c r="S140" s="255"/>
    </row>
    <row r="141" spans="1:19" s="119" customFormat="1" ht="12.75">
      <c r="A141" s="120"/>
      <c r="B141" s="120"/>
      <c r="C141" s="120"/>
      <c r="D141" s="257"/>
      <c r="E141" s="120"/>
      <c r="F141" s="120"/>
      <c r="G141" s="261"/>
      <c r="H141" s="261"/>
      <c r="I141" s="55"/>
      <c r="J141" s="55"/>
      <c r="K141" s="198"/>
      <c r="L141" s="198"/>
      <c r="M141" s="198"/>
      <c r="N141" s="198"/>
      <c r="O141" s="198"/>
      <c r="P141" s="255"/>
      <c r="Q141" s="255"/>
      <c r="R141" s="255"/>
      <c r="S141" s="255"/>
    </row>
    <row r="142" spans="1:19" s="119" customFormat="1" ht="12.75">
      <c r="A142" s="120"/>
      <c r="B142" s="120"/>
      <c r="C142" s="120"/>
      <c r="D142" s="120"/>
      <c r="E142" s="120"/>
      <c r="F142" s="120"/>
      <c r="G142" s="267"/>
      <c r="H142" s="55"/>
      <c r="I142" s="55"/>
      <c r="J142" s="55"/>
      <c r="K142" s="198"/>
      <c r="L142" s="198"/>
      <c r="M142" s="198"/>
      <c r="N142" s="198"/>
      <c r="O142" s="198"/>
      <c r="P142" s="255"/>
      <c r="Q142" s="255"/>
      <c r="R142" s="255"/>
      <c r="S142" s="255"/>
    </row>
    <row r="143" spans="1:19" s="119" customFormat="1" ht="12.75">
      <c r="A143" s="120"/>
      <c r="B143" s="120"/>
      <c r="C143" s="120"/>
      <c r="D143" s="120"/>
      <c r="E143" s="120"/>
      <c r="F143" s="120"/>
      <c r="G143" s="265"/>
      <c r="H143" s="265"/>
      <c r="I143" s="198"/>
      <c r="J143" s="198"/>
      <c r="K143" s="198"/>
      <c r="L143" s="198"/>
      <c r="M143" s="198"/>
      <c r="N143" s="198"/>
      <c r="O143" s="198"/>
      <c r="P143" s="255"/>
      <c r="Q143" s="255"/>
      <c r="R143" s="255"/>
      <c r="S143" s="255"/>
    </row>
    <row r="144" spans="1:19" s="119" customFormat="1" ht="18.75" customHeight="1">
      <c r="A144" s="120"/>
      <c r="B144" s="120"/>
      <c r="C144" s="120"/>
      <c r="D144" s="120"/>
      <c r="E144" s="120"/>
      <c r="F144" s="120"/>
      <c r="G144" s="261"/>
      <c r="H144" s="261"/>
      <c r="I144" s="55"/>
      <c r="J144" s="55"/>
      <c r="K144" s="198"/>
      <c r="L144" s="198"/>
      <c r="M144" s="198"/>
      <c r="N144" s="198"/>
      <c r="O144" s="198"/>
      <c r="P144" s="255"/>
      <c r="Q144" s="255"/>
      <c r="R144" s="255"/>
      <c r="S144" s="255"/>
    </row>
    <row r="145" spans="9:19" s="119" customFormat="1" ht="12.75">
      <c r="I145" s="198"/>
      <c r="J145" s="198"/>
      <c r="K145" s="198"/>
      <c r="L145" s="198"/>
      <c r="M145" s="198"/>
      <c r="N145" s="198"/>
      <c r="O145" s="198"/>
      <c r="P145" s="255"/>
      <c r="Q145" s="255"/>
      <c r="R145" s="255"/>
      <c r="S145" s="255"/>
    </row>
    <row r="146" spans="9:19" s="119" customFormat="1" ht="12.75">
      <c r="I146" s="198"/>
      <c r="J146" s="198"/>
      <c r="K146" s="198"/>
      <c r="L146" s="198"/>
      <c r="M146" s="198"/>
      <c r="N146" s="198"/>
      <c r="O146" s="198"/>
      <c r="P146" s="255"/>
      <c r="Q146" s="255"/>
      <c r="R146" s="255"/>
      <c r="S146" s="255"/>
    </row>
    <row r="147" spans="5:19" s="119" customFormat="1" ht="12.75">
      <c r="E147" s="268"/>
      <c r="I147" s="198"/>
      <c r="J147" s="198"/>
      <c r="K147" s="198"/>
      <c r="L147" s="198"/>
      <c r="M147" s="198"/>
      <c r="N147" s="198"/>
      <c r="O147" s="198"/>
      <c r="P147" s="255"/>
      <c r="Q147" s="255"/>
      <c r="R147" s="255"/>
      <c r="S147" s="255"/>
    </row>
    <row r="148" spans="5:19" s="119" customFormat="1" ht="12.75">
      <c r="E148" s="269"/>
      <c r="P148" s="259"/>
      <c r="Q148" s="259"/>
      <c r="R148" s="259"/>
      <c r="S148" s="259"/>
    </row>
    <row r="149" spans="5:19" s="119" customFormat="1" ht="12.75">
      <c r="E149" s="269"/>
      <c r="P149" s="259"/>
      <c r="Q149" s="259"/>
      <c r="R149" s="259"/>
      <c r="S149" s="259"/>
    </row>
    <row r="150" spans="5:19" s="119" customFormat="1" ht="12.75">
      <c r="E150" s="269"/>
      <c r="P150" s="259"/>
      <c r="Q150" s="259"/>
      <c r="R150" s="259"/>
      <c r="S150" s="259"/>
    </row>
    <row r="151" spans="5:19" s="119" customFormat="1" ht="12.75">
      <c r="E151" s="269"/>
      <c r="P151" s="259"/>
      <c r="Q151" s="259"/>
      <c r="R151" s="259"/>
      <c r="S151" s="259"/>
    </row>
    <row r="152" spans="5:19" s="119" customFormat="1" ht="12.75">
      <c r="E152" s="269"/>
      <c r="P152" s="259"/>
      <c r="Q152" s="259"/>
      <c r="R152" s="259"/>
      <c r="S152" s="259"/>
    </row>
    <row r="153" spans="5:19" s="119" customFormat="1" ht="12.75">
      <c r="E153" s="269"/>
      <c r="P153" s="259"/>
      <c r="Q153" s="259"/>
      <c r="R153" s="259"/>
      <c r="S153" s="259"/>
    </row>
    <row r="154" spans="5:19" s="119" customFormat="1" ht="12.75">
      <c r="E154" s="269"/>
      <c r="P154" s="259"/>
      <c r="Q154" s="259"/>
      <c r="R154" s="259"/>
      <c r="S154" s="259"/>
    </row>
    <row r="155" spans="5:19" s="119" customFormat="1" ht="12.75">
      <c r="E155" s="269"/>
      <c r="P155" s="259"/>
      <c r="Q155" s="259"/>
      <c r="R155" s="259"/>
      <c r="S155" s="259"/>
    </row>
    <row r="156" spans="5:19" s="119" customFormat="1" ht="12.75">
      <c r="E156" s="269"/>
      <c r="P156" s="259"/>
      <c r="Q156" s="259"/>
      <c r="R156" s="259"/>
      <c r="S156" s="259"/>
    </row>
    <row r="157" spans="5:19" s="119" customFormat="1" ht="12.75">
      <c r="E157" s="269"/>
      <c r="P157" s="259"/>
      <c r="Q157" s="259"/>
      <c r="R157" s="259"/>
      <c r="S157" s="259"/>
    </row>
    <row r="158" spans="5:19" s="119" customFormat="1" ht="12.75">
      <c r="E158" s="269"/>
      <c r="P158" s="259"/>
      <c r="Q158" s="259"/>
      <c r="R158" s="259"/>
      <c r="S158" s="259"/>
    </row>
    <row r="159" spans="5:19" s="119" customFormat="1" ht="12.75">
      <c r="E159" s="269"/>
      <c r="P159" s="259"/>
      <c r="Q159" s="259"/>
      <c r="R159" s="259"/>
      <c r="S159" s="259"/>
    </row>
    <row r="160" spans="5:19" s="119" customFormat="1" ht="12.75">
      <c r="E160" s="269"/>
      <c r="P160" s="259"/>
      <c r="Q160" s="259"/>
      <c r="R160" s="259"/>
      <c r="S160" s="259"/>
    </row>
    <row r="161" spans="5:19" s="119" customFormat="1" ht="12.75">
      <c r="E161" s="269"/>
      <c r="P161" s="259"/>
      <c r="Q161" s="259"/>
      <c r="R161" s="259"/>
      <c r="S161" s="259"/>
    </row>
    <row r="162" spans="5:19" s="119" customFormat="1" ht="12.75">
      <c r="E162" s="269"/>
      <c r="P162" s="259"/>
      <c r="Q162" s="259"/>
      <c r="R162" s="259"/>
      <c r="S162" s="259"/>
    </row>
    <row r="163" spans="16:19" s="119" customFormat="1" ht="12.75">
      <c r="P163" s="259"/>
      <c r="Q163" s="259"/>
      <c r="R163" s="259"/>
      <c r="S163" s="259"/>
    </row>
    <row r="164" spans="16:19" s="119" customFormat="1" ht="12.75">
      <c r="P164" s="259"/>
      <c r="Q164" s="259"/>
      <c r="R164" s="259"/>
      <c r="S164" s="259"/>
    </row>
    <row r="165" spans="16:19" s="119" customFormat="1" ht="12.75">
      <c r="P165" s="259"/>
      <c r="Q165" s="259"/>
      <c r="R165" s="259"/>
      <c r="S165" s="259"/>
    </row>
  </sheetData>
  <sheetProtection/>
  <mergeCells count="1">
    <mergeCell ref="B8:F8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8">
      <selection activeCell="F31" sqref="F31"/>
    </sheetView>
  </sheetViews>
  <sheetFormatPr defaultColWidth="9.140625" defaultRowHeight="12.75"/>
  <cols>
    <col min="1" max="1" width="8.140625" style="0" customWidth="1"/>
    <col min="2" max="2" width="10.00390625" style="0" customWidth="1"/>
  </cols>
  <sheetData>
    <row r="1" spans="1:9" ht="12.75">
      <c r="A1" s="75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75"/>
      <c r="C2" s="75"/>
      <c r="D2" s="75"/>
      <c r="E2" s="75"/>
      <c r="F2" s="75"/>
      <c r="G2" s="75"/>
      <c r="H2" s="75"/>
      <c r="I2" s="75"/>
    </row>
    <row r="3" spans="1:9" ht="12.75">
      <c r="A3" s="2"/>
      <c r="B3" s="75"/>
      <c r="C3" s="75"/>
      <c r="D3" s="75"/>
      <c r="E3" s="75"/>
      <c r="F3" s="75"/>
      <c r="G3" s="75"/>
      <c r="H3" s="75"/>
      <c r="I3" s="75"/>
    </row>
    <row r="4" spans="1:9" ht="12.75">
      <c r="A4" s="2"/>
      <c r="B4" s="75"/>
      <c r="C4" s="75"/>
      <c r="D4" s="191"/>
      <c r="E4" s="75"/>
      <c r="F4" s="75"/>
      <c r="G4" s="75"/>
      <c r="H4" s="75"/>
      <c r="I4" s="75"/>
    </row>
    <row r="5" spans="1:9" ht="12.75">
      <c r="A5" s="2"/>
      <c r="B5" s="75"/>
      <c r="C5" s="75"/>
      <c r="D5" s="75"/>
      <c r="E5" s="75"/>
      <c r="F5" s="75"/>
      <c r="G5" s="75"/>
      <c r="H5" s="75"/>
      <c r="I5" s="75"/>
    </row>
    <row r="6" spans="1:9" ht="12.75">
      <c r="A6" s="2"/>
      <c r="B6" s="75"/>
      <c r="C6" s="191"/>
      <c r="D6" s="191"/>
      <c r="E6" s="191"/>
      <c r="F6" s="75"/>
      <c r="G6" s="75"/>
      <c r="H6" s="75"/>
      <c r="I6" s="75"/>
    </row>
    <row r="7" spans="1:9" ht="12.75">
      <c r="A7" s="2"/>
      <c r="B7" s="75"/>
      <c r="C7" s="191"/>
      <c r="D7" s="191"/>
      <c r="E7" s="191"/>
      <c r="F7" s="75"/>
      <c r="G7" s="75"/>
      <c r="H7" s="75"/>
      <c r="I7" s="75"/>
    </row>
    <row r="8" spans="1:9" ht="12.75">
      <c r="A8" s="2"/>
      <c r="B8" s="75"/>
      <c r="C8" s="75"/>
      <c r="D8" s="191"/>
      <c r="E8" s="191"/>
      <c r="F8" s="75"/>
      <c r="G8" s="75"/>
      <c r="H8" s="75"/>
      <c r="I8" s="75"/>
    </row>
    <row r="9" spans="1:9" ht="12.75">
      <c r="A9" s="2"/>
      <c r="B9" s="75"/>
      <c r="C9" s="75"/>
      <c r="D9" s="75"/>
      <c r="E9" s="75"/>
      <c r="F9" s="75"/>
      <c r="G9" s="75"/>
      <c r="H9" s="75"/>
      <c r="I9" s="75"/>
    </row>
    <row r="10" spans="1:9" ht="12.75">
      <c r="A10" s="2"/>
      <c r="B10" s="75"/>
      <c r="C10" s="75"/>
      <c r="D10" s="75"/>
      <c r="E10" s="75"/>
      <c r="F10" s="75"/>
      <c r="G10" s="75"/>
      <c r="H10" s="75"/>
      <c r="I10" s="75"/>
    </row>
    <row r="11" spans="1:9" ht="20.25" customHeight="1">
      <c r="A11" s="2"/>
      <c r="B11" s="2"/>
      <c r="C11" s="159"/>
      <c r="D11" s="159"/>
      <c r="E11" s="159"/>
      <c r="F11" s="159"/>
      <c r="G11" s="159"/>
      <c r="H11" s="2"/>
      <c r="I11" s="2"/>
    </row>
    <row r="12" spans="1:9" ht="18.75" customHeight="1">
      <c r="A12" s="2"/>
      <c r="B12" s="2"/>
      <c r="C12" s="159"/>
      <c r="D12" s="159"/>
      <c r="E12" s="159"/>
      <c r="F12" s="159"/>
      <c r="G12" s="159"/>
      <c r="H12" s="2"/>
      <c r="I12" s="2"/>
    </row>
    <row r="13" spans="1:9" ht="20.2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8">
      <c r="A14" s="2"/>
      <c r="B14" s="2"/>
      <c r="C14" s="158"/>
      <c r="D14" s="158"/>
      <c r="E14" s="158"/>
      <c r="F14" s="158"/>
      <c r="G14" s="158"/>
      <c r="H14" s="158"/>
      <c r="I14" s="2"/>
    </row>
    <row r="15" spans="1:9" ht="18">
      <c r="A15" s="2"/>
      <c r="B15" s="2"/>
      <c r="C15" s="158"/>
      <c r="D15" s="158"/>
      <c r="E15" s="158"/>
      <c r="F15" s="158"/>
      <c r="G15" s="158"/>
      <c r="H15" s="2"/>
      <c r="I15" s="2"/>
    </row>
    <row r="16" spans="1:9" ht="18">
      <c r="A16" s="2"/>
      <c r="B16" s="2"/>
      <c r="C16" s="158"/>
      <c r="D16" s="158"/>
      <c r="E16" s="158"/>
      <c r="F16" s="158"/>
      <c r="G16" s="158"/>
      <c r="H16" s="2"/>
      <c r="I16" s="2"/>
    </row>
    <row r="17" spans="1:9" ht="25.5">
      <c r="A17" s="2"/>
      <c r="B17" s="2"/>
      <c r="C17" s="159"/>
      <c r="D17" s="159"/>
      <c r="E17" s="159"/>
      <c r="F17" s="159"/>
      <c r="G17" s="159"/>
      <c r="H17" s="2"/>
      <c r="I17" s="2"/>
    </row>
    <row r="18" spans="1:9" ht="26.25">
      <c r="A18" s="2"/>
      <c r="B18" s="2"/>
      <c r="C18" s="160"/>
      <c r="D18" s="160"/>
      <c r="E18" s="160"/>
      <c r="F18" s="159"/>
      <c r="G18" s="159"/>
      <c r="H18" s="2"/>
      <c r="I18" s="2"/>
    </row>
    <row r="19" spans="1:9" ht="26.25">
      <c r="A19" s="2"/>
      <c r="B19" s="2"/>
      <c r="C19" s="160"/>
      <c r="D19" s="160"/>
      <c r="E19" s="160"/>
      <c r="F19" s="159"/>
      <c r="G19" s="159"/>
      <c r="H19" s="2"/>
      <c r="I19" s="2"/>
    </row>
    <row r="20" spans="1:9" ht="26.25">
      <c r="A20" s="2"/>
      <c r="B20" s="2"/>
      <c r="C20" s="160"/>
      <c r="D20" s="160"/>
      <c r="E20" s="160"/>
      <c r="F20" s="159"/>
      <c r="G20" s="159"/>
      <c r="H20" s="2"/>
      <c r="I20" s="2"/>
    </row>
    <row r="21" spans="1:9" ht="25.5">
      <c r="A21" s="2"/>
      <c r="B21" s="2"/>
      <c r="C21" s="159"/>
      <c r="D21" s="159"/>
      <c r="E21" s="159"/>
      <c r="F21" s="159"/>
      <c r="G21" s="159"/>
      <c r="H21" s="2"/>
      <c r="I21" s="2"/>
    </row>
    <row r="22" spans="1:9" ht="25.5">
      <c r="A22" s="2"/>
      <c r="B22" s="2"/>
      <c r="C22" s="159"/>
      <c r="D22" s="159"/>
      <c r="E22" s="159"/>
      <c r="F22" s="159"/>
      <c r="G22" s="159"/>
      <c r="H22" s="158"/>
      <c r="I22" s="2"/>
    </row>
    <row r="23" spans="1:9" ht="25.5">
      <c r="A23" s="2"/>
      <c r="B23" s="2"/>
      <c r="C23" s="159"/>
      <c r="D23" s="159"/>
      <c r="E23" s="159"/>
      <c r="F23" s="159"/>
      <c r="G23" s="159"/>
      <c r="H23" s="158"/>
      <c r="I23" s="2"/>
    </row>
    <row r="24" spans="1:9" ht="25.5">
      <c r="A24" s="2"/>
      <c r="B24" s="2"/>
      <c r="C24" s="159"/>
      <c r="D24" s="159"/>
      <c r="E24" s="159"/>
      <c r="F24" s="159"/>
      <c r="G24" s="159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"/>
  <sheetViews>
    <sheetView zoomScale="80" zoomScaleNormal="80" zoomScalePageLayoutView="0" workbookViewId="0" topLeftCell="A1">
      <selection activeCell="D3" sqref="D3"/>
    </sheetView>
  </sheetViews>
  <sheetFormatPr defaultColWidth="9.140625" defaultRowHeight="12.75"/>
  <cols>
    <col min="1" max="1" width="8.7109375" style="6" customWidth="1"/>
    <col min="2" max="2" width="9.00390625" style="6" customWidth="1"/>
    <col min="3" max="3" width="20.8515625" style="6" customWidth="1"/>
    <col min="4" max="4" width="42.8515625" style="6" customWidth="1"/>
    <col min="5" max="5" width="12.7109375" style="6" customWidth="1"/>
    <col min="6" max="6" width="9.28125" style="6" customWidth="1"/>
    <col min="7" max="7" width="9.421875" style="7" customWidth="1"/>
    <col min="8" max="9" width="8.28125" style="7" customWidth="1"/>
    <col min="10" max="16384" width="9.140625" style="6" customWidth="1"/>
  </cols>
  <sheetData>
    <row r="1" spans="1:5" ht="12.75">
      <c r="A1" s="99"/>
      <c r="B1" s="99"/>
      <c r="C1" s="99"/>
      <c r="D1" s="5" t="s">
        <v>663</v>
      </c>
      <c r="E1" s="99"/>
    </row>
    <row r="2" spans="1:5" ht="12.75">
      <c r="A2" s="99"/>
      <c r="B2" s="99"/>
      <c r="C2" s="99"/>
      <c r="D2" s="4" t="s">
        <v>664</v>
      </c>
      <c r="E2" s="4"/>
    </row>
    <row r="3" spans="1:5" ht="12.75">
      <c r="A3" s="99"/>
      <c r="B3" s="99"/>
      <c r="C3" s="99"/>
      <c r="D3" s="4" t="s">
        <v>433</v>
      </c>
      <c r="E3" s="4"/>
    </row>
    <row r="4" spans="1:5" ht="12.75">
      <c r="A4" s="99"/>
      <c r="B4" s="99"/>
      <c r="C4" s="99"/>
      <c r="D4" s="4" t="s">
        <v>432</v>
      </c>
      <c r="E4" s="4"/>
    </row>
    <row r="5" spans="1:5" ht="12.75">
      <c r="A5" s="99"/>
      <c r="B5" s="99"/>
      <c r="C5" s="99"/>
      <c r="D5" s="4" t="s">
        <v>662</v>
      </c>
      <c r="E5" s="4"/>
    </row>
    <row r="6" spans="1:5" ht="12.75">
      <c r="A6" s="99"/>
      <c r="B6" s="99"/>
      <c r="C6" s="99"/>
      <c r="D6" s="99"/>
      <c r="E6" s="99"/>
    </row>
    <row r="7" spans="1:6" ht="12.75">
      <c r="A7" s="98"/>
      <c r="B7" s="98"/>
      <c r="C7" s="98"/>
      <c r="D7" s="5" t="s">
        <v>596</v>
      </c>
      <c r="E7" s="99"/>
      <c r="F7" s="3"/>
    </row>
    <row r="8" spans="1:10" ht="12.75">
      <c r="A8" s="98"/>
      <c r="B8" s="98"/>
      <c r="C8" s="4"/>
      <c r="D8" s="4" t="s">
        <v>594</v>
      </c>
      <c r="E8" s="4"/>
      <c r="J8" s="4"/>
    </row>
    <row r="9" spans="1:10" ht="12.75">
      <c r="A9" s="98"/>
      <c r="B9" s="98"/>
      <c r="C9" s="4"/>
      <c r="D9" s="4" t="s">
        <v>433</v>
      </c>
      <c r="E9" s="4"/>
      <c r="J9" s="4"/>
    </row>
    <row r="10" spans="1:10" ht="12.75">
      <c r="A10" s="98"/>
      <c r="B10" s="98"/>
      <c r="C10" s="4"/>
      <c r="D10" s="4" t="s">
        <v>432</v>
      </c>
      <c r="E10" s="4"/>
      <c r="J10" s="4"/>
    </row>
    <row r="11" spans="1:8" ht="12.75">
      <c r="A11" s="98"/>
      <c r="B11" s="98"/>
      <c r="C11" s="98"/>
      <c r="D11" s="4" t="s">
        <v>653</v>
      </c>
      <c r="E11" s="4"/>
      <c r="F11" s="4"/>
      <c r="G11" s="4"/>
      <c r="H11" s="99"/>
    </row>
    <row r="12" spans="1:8" ht="12.75">
      <c r="A12" s="98"/>
      <c r="B12" s="98"/>
      <c r="C12" s="98"/>
      <c r="D12" s="4"/>
      <c r="E12" s="4"/>
      <c r="F12" s="4"/>
      <c r="G12" s="4"/>
      <c r="H12" s="99"/>
    </row>
    <row r="13" spans="1:8" ht="12.75">
      <c r="A13" s="98"/>
      <c r="B13" s="98"/>
      <c r="C13" s="98"/>
      <c r="D13" s="98"/>
      <c r="E13" s="98"/>
      <c r="G13" s="1"/>
      <c r="H13" s="99"/>
    </row>
    <row r="14" spans="1:8" ht="15.75">
      <c r="A14" s="272"/>
      <c r="B14" s="273" t="s">
        <v>270</v>
      </c>
      <c r="C14" s="274" t="s">
        <v>356</v>
      </c>
      <c r="D14" s="275"/>
      <c r="E14" s="275"/>
      <c r="G14" s="1"/>
      <c r="H14" s="99"/>
    </row>
    <row r="15" spans="1:5" ht="15">
      <c r="A15" s="272"/>
      <c r="B15" s="276" t="s">
        <v>354</v>
      </c>
      <c r="C15" s="98"/>
      <c r="D15" s="98"/>
      <c r="E15" s="98"/>
    </row>
    <row r="16" spans="1:5" ht="15">
      <c r="A16" s="272"/>
      <c r="B16" s="276" t="s">
        <v>435</v>
      </c>
      <c r="C16" s="98"/>
      <c r="D16" s="98"/>
      <c r="E16" s="98"/>
    </row>
    <row r="17" spans="1:5" ht="15.75" customHeight="1">
      <c r="A17" s="272"/>
      <c r="B17" s="273" t="s">
        <v>271</v>
      </c>
      <c r="C17" s="274" t="s">
        <v>548</v>
      </c>
      <c r="D17" s="275"/>
      <c r="E17" s="275"/>
    </row>
    <row r="18" spans="1:5" ht="18.75" customHeight="1">
      <c r="A18" s="277"/>
      <c r="B18" s="278"/>
      <c r="C18" s="98"/>
      <c r="D18" s="279"/>
      <c r="E18" s="279" t="s">
        <v>10</v>
      </c>
    </row>
    <row r="19" spans="1:5" ht="42.75" customHeight="1">
      <c r="A19" s="280" t="s">
        <v>35</v>
      </c>
      <c r="B19" s="430" t="s">
        <v>355</v>
      </c>
      <c r="C19" s="430"/>
      <c r="D19" s="281" t="s">
        <v>81</v>
      </c>
      <c r="E19" s="282" t="s">
        <v>114</v>
      </c>
    </row>
    <row r="20" spans="1:5" ht="72.75" customHeight="1">
      <c r="A20" s="283"/>
      <c r="B20" s="284" t="s">
        <v>115</v>
      </c>
      <c r="C20" s="285" t="s">
        <v>116</v>
      </c>
      <c r="D20" s="286"/>
      <c r="E20" s="287"/>
    </row>
    <row r="21" spans="1:12" ht="30.75" customHeight="1">
      <c r="A21" s="288" t="s">
        <v>82</v>
      </c>
      <c r="B21" s="289"/>
      <c r="C21" s="290" t="s">
        <v>341</v>
      </c>
      <c r="D21" s="291" t="s">
        <v>162</v>
      </c>
      <c r="E21" s="292">
        <f>E22+E34+E37+E41</f>
        <v>68564.2</v>
      </c>
      <c r="H21" s="141"/>
      <c r="I21" s="142"/>
      <c r="J21" s="143"/>
      <c r="K21" s="144"/>
      <c r="L21" s="145"/>
    </row>
    <row r="22" spans="1:12" ht="21" customHeight="1">
      <c r="A22" s="293" t="s">
        <v>83</v>
      </c>
      <c r="B22" s="289"/>
      <c r="C22" s="294" t="s">
        <v>11</v>
      </c>
      <c r="D22" s="295" t="s">
        <v>84</v>
      </c>
      <c r="E22" s="296">
        <f>E23+E29+E32</f>
        <v>66134.9</v>
      </c>
      <c r="H22" s="146"/>
      <c r="I22" s="147"/>
      <c r="J22" s="148"/>
      <c r="K22" s="144"/>
      <c r="L22" s="149"/>
    </row>
    <row r="23" spans="1:10" ht="47.25" customHeight="1">
      <c r="A23" s="293" t="s">
        <v>85</v>
      </c>
      <c r="B23" s="297"/>
      <c r="C23" s="290" t="s">
        <v>24</v>
      </c>
      <c r="D23" s="295" t="s">
        <v>23</v>
      </c>
      <c r="E23" s="296">
        <f>E24+E25+E26+E27+E28</f>
        <v>30632.300000000003</v>
      </c>
      <c r="I23" s="9"/>
      <c r="J23" s="9"/>
    </row>
    <row r="24" spans="1:12" ht="38.25" customHeight="1">
      <c r="A24" s="298" t="s">
        <v>111</v>
      </c>
      <c r="B24" s="299">
        <v>182</v>
      </c>
      <c r="C24" s="300" t="s">
        <v>94</v>
      </c>
      <c r="D24" s="301" t="s">
        <v>25</v>
      </c>
      <c r="E24" s="302">
        <v>17250.2</v>
      </c>
      <c r="I24" s="151"/>
      <c r="J24" s="152"/>
      <c r="K24" s="153"/>
      <c r="L24" s="11"/>
    </row>
    <row r="25" spans="1:12" ht="52.5" customHeight="1">
      <c r="A25" s="298" t="s">
        <v>96</v>
      </c>
      <c r="B25" s="299">
        <v>182</v>
      </c>
      <c r="C25" s="300" t="s">
        <v>95</v>
      </c>
      <c r="D25" s="301" t="s">
        <v>117</v>
      </c>
      <c r="E25" s="302">
        <v>0</v>
      </c>
      <c r="I25" s="151"/>
      <c r="J25" s="152"/>
      <c r="K25" s="153"/>
      <c r="L25" s="154"/>
    </row>
    <row r="26" spans="1:12" ht="84" customHeight="1">
      <c r="A26" s="298" t="s">
        <v>112</v>
      </c>
      <c r="B26" s="299">
        <v>182</v>
      </c>
      <c r="C26" s="300" t="s">
        <v>97</v>
      </c>
      <c r="D26" s="301" t="s">
        <v>546</v>
      </c>
      <c r="E26" s="303">
        <v>13332.1</v>
      </c>
      <c r="I26" s="151"/>
      <c r="J26" s="152"/>
      <c r="K26" s="153"/>
      <c r="L26" s="154"/>
    </row>
    <row r="27" spans="1:12" ht="64.5" customHeight="1">
      <c r="A27" s="298" t="s">
        <v>113</v>
      </c>
      <c r="B27" s="299">
        <v>182</v>
      </c>
      <c r="C27" s="300" t="s">
        <v>98</v>
      </c>
      <c r="D27" s="301" t="s">
        <v>118</v>
      </c>
      <c r="E27" s="303">
        <v>0</v>
      </c>
      <c r="I27" s="14"/>
      <c r="J27" s="11"/>
      <c r="K27" s="153"/>
      <c r="L27" s="153"/>
    </row>
    <row r="28" spans="1:12" ht="50.25" customHeight="1">
      <c r="A28" s="298" t="s">
        <v>119</v>
      </c>
      <c r="B28" s="299">
        <v>182</v>
      </c>
      <c r="C28" s="300" t="s">
        <v>120</v>
      </c>
      <c r="D28" s="301" t="s">
        <v>496</v>
      </c>
      <c r="E28" s="303">
        <v>50</v>
      </c>
      <c r="I28" s="14"/>
      <c r="L28" s="50"/>
    </row>
    <row r="29" spans="1:10" ht="32.25" customHeight="1">
      <c r="A29" s="293" t="s">
        <v>49</v>
      </c>
      <c r="B29" s="297"/>
      <c r="C29" s="294" t="s">
        <v>12</v>
      </c>
      <c r="D29" s="295" t="s">
        <v>86</v>
      </c>
      <c r="E29" s="296">
        <f>E30+E31</f>
        <v>35217.6</v>
      </c>
      <c r="I29" s="12"/>
      <c r="J29" s="12"/>
    </row>
    <row r="30" spans="1:10" ht="30" customHeight="1">
      <c r="A30" s="298" t="s">
        <v>51</v>
      </c>
      <c r="B30" s="299">
        <v>182</v>
      </c>
      <c r="C30" s="300" t="s">
        <v>121</v>
      </c>
      <c r="D30" s="301" t="s">
        <v>86</v>
      </c>
      <c r="E30" s="302">
        <f>35246.9-29.3</f>
        <v>35217.6</v>
      </c>
      <c r="I30" s="14"/>
      <c r="J30" s="11"/>
    </row>
    <row r="31" spans="1:10" ht="39.75" customHeight="1">
      <c r="A31" s="298" t="s">
        <v>52</v>
      </c>
      <c r="B31" s="299">
        <v>182</v>
      </c>
      <c r="C31" s="300" t="s">
        <v>99</v>
      </c>
      <c r="D31" s="301" t="s">
        <v>122</v>
      </c>
      <c r="E31" s="302">
        <v>0</v>
      </c>
      <c r="I31" s="14"/>
      <c r="J31" s="11"/>
    </row>
    <row r="32" spans="1:10" ht="44.25" customHeight="1">
      <c r="A32" s="293" t="s">
        <v>71</v>
      </c>
      <c r="B32" s="297"/>
      <c r="C32" s="294" t="s">
        <v>497</v>
      </c>
      <c r="D32" s="295" t="s">
        <v>145</v>
      </c>
      <c r="E32" s="296">
        <f>E33</f>
        <v>285</v>
      </c>
      <c r="I32" s="14"/>
      <c r="J32" s="11"/>
    </row>
    <row r="33" spans="1:10" ht="52.5" customHeight="1">
      <c r="A33" s="304" t="s">
        <v>402</v>
      </c>
      <c r="B33" s="299">
        <v>182</v>
      </c>
      <c r="C33" s="300" t="s">
        <v>273</v>
      </c>
      <c r="D33" s="301" t="s">
        <v>498</v>
      </c>
      <c r="E33" s="302">
        <v>285</v>
      </c>
      <c r="I33" s="23"/>
      <c r="J33" s="23"/>
    </row>
    <row r="34" spans="1:10" ht="45.75" customHeight="1">
      <c r="A34" s="293" t="s">
        <v>37</v>
      </c>
      <c r="B34" s="289"/>
      <c r="C34" s="294" t="s">
        <v>104</v>
      </c>
      <c r="D34" s="295" t="s">
        <v>105</v>
      </c>
      <c r="E34" s="305">
        <f>E35</f>
        <v>0</v>
      </c>
      <c r="I34" s="12"/>
      <c r="J34" s="12"/>
    </row>
    <row r="35" spans="1:10" ht="18" customHeight="1">
      <c r="A35" s="306" t="s">
        <v>47</v>
      </c>
      <c r="B35" s="289"/>
      <c r="C35" s="290" t="s">
        <v>106</v>
      </c>
      <c r="D35" s="307" t="s">
        <v>107</v>
      </c>
      <c r="E35" s="308">
        <f>E36</f>
        <v>0</v>
      </c>
      <c r="I35" s="24"/>
      <c r="J35" s="24"/>
    </row>
    <row r="36" spans="1:10" ht="32.25" customHeight="1">
      <c r="A36" s="309" t="s">
        <v>149</v>
      </c>
      <c r="B36" s="289">
        <v>182</v>
      </c>
      <c r="C36" s="300" t="s">
        <v>109</v>
      </c>
      <c r="D36" s="310" t="s">
        <v>110</v>
      </c>
      <c r="E36" s="311">
        <v>0</v>
      </c>
      <c r="I36" s="14"/>
      <c r="J36" s="11"/>
    </row>
    <row r="37" spans="1:10" ht="43.5" customHeight="1">
      <c r="A37" s="293" t="s">
        <v>38</v>
      </c>
      <c r="B37" s="289"/>
      <c r="C37" s="294" t="s">
        <v>536</v>
      </c>
      <c r="D37" s="295" t="s">
        <v>537</v>
      </c>
      <c r="E37" s="305">
        <f>E38</f>
        <v>29.3</v>
      </c>
      <c r="I37" s="14"/>
      <c r="J37" s="11"/>
    </row>
    <row r="38" spans="1:10" ht="63" customHeight="1">
      <c r="A38" s="293" t="s">
        <v>56</v>
      </c>
      <c r="B38" s="289"/>
      <c r="C38" s="294" t="s">
        <v>538</v>
      </c>
      <c r="D38" s="312" t="s">
        <v>539</v>
      </c>
      <c r="E38" s="305">
        <f>E39+E40</f>
        <v>29.3</v>
      </c>
      <c r="I38" s="14"/>
      <c r="J38" s="11"/>
    </row>
    <row r="39" spans="1:10" ht="90" customHeight="1">
      <c r="A39" s="309" t="s">
        <v>56</v>
      </c>
      <c r="B39" s="289">
        <v>867</v>
      </c>
      <c r="C39" s="313" t="s">
        <v>540</v>
      </c>
      <c r="D39" s="314" t="s">
        <v>524</v>
      </c>
      <c r="E39" s="311">
        <v>0</v>
      </c>
      <c r="I39" s="14"/>
      <c r="J39" s="11"/>
    </row>
    <row r="40" spans="1:10" ht="70.5" customHeight="1">
      <c r="A40" s="309" t="s">
        <v>634</v>
      </c>
      <c r="B40" s="289">
        <v>978</v>
      </c>
      <c r="C40" s="313" t="s">
        <v>632</v>
      </c>
      <c r="D40" s="314" t="s">
        <v>633</v>
      </c>
      <c r="E40" s="311">
        <v>29.3</v>
      </c>
      <c r="I40" s="14"/>
      <c r="J40" s="11"/>
    </row>
    <row r="41" spans="1:10" ht="31.5" customHeight="1">
      <c r="A41" s="293" t="s">
        <v>43</v>
      </c>
      <c r="B41" s="289"/>
      <c r="C41" s="294" t="s">
        <v>13</v>
      </c>
      <c r="D41" s="295" t="s">
        <v>88</v>
      </c>
      <c r="E41" s="305">
        <f>E42+E45</f>
        <v>2400</v>
      </c>
      <c r="I41" s="9"/>
      <c r="J41" s="9"/>
    </row>
    <row r="42" spans="1:10" ht="81.75" customHeight="1">
      <c r="A42" s="293" t="s">
        <v>57</v>
      </c>
      <c r="B42" s="315"/>
      <c r="C42" s="294" t="s">
        <v>14</v>
      </c>
      <c r="D42" s="312" t="s">
        <v>20</v>
      </c>
      <c r="E42" s="296">
        <f>E43+E44</f>
        <v>150</v>
      </c>
      <c r="I42" s="24"/>
      <c r="J42" s="24"/>
    </row>
    <row r="43" spans="1:10" ht="66.75" customHeight="1">
      <c r="A43" s="304" t="s">
        <v>525</v>
      </c>
      <c r="B43" s="315">
        <v>182</v>
      </c>
      <c r="C43" s="300" t="s">
        <v>14</v>
      </c>
      <c r="D43" s="301" t="s">
        <v>20</v>
      </c>
      <c r="E43" s="302">
        <v>150</v>
      </c>
      <c r="I43" s="14"/>
      <c r="J43" s="13"/>
    </row>
    <row r="44" spans="1:10" ht="64.5" customHeight="1">
      <c r="A44" s="304" t="s">
        <v>526</v>
      </c>
      <c r="B44" s="315">
        <v>188</v>
      </c>
      <c r="C44" s="300" t="s">
        <v>14</v>
      </c>
      <c r="D44" s="301" t="s">
        <v>20</v>
      </c>
      <c r="E44" s="302">
        <v>0</v>
      </c>
      <c r="I44" s="10"/>
      <c r="J44" s="10"/>
    </row>
    <row r="45" spans="1:10" ht="42.75" customHeight="1">
      <c r="A45" s="293" t="s">
        <v>527</v>
      </c>
      <c r="B45" s="289"/>
      <c r="C45" s="294" t="s">
        <v>21</v>
      </c>
      <c r="D45" s="295" t="s">
        <v>0</v>
      </c>
      <c r="E45" s="305">
        <f>E46</f>
        <v>2250</v>
      </c>
      <c r="I45" s="10"/>
      <c r="J45" s="10"/>
    </row>
    <row r="46" spans="1:10" ht="84" customHeight="1">
      <c r="A46" s="293" t="s">
        <v>528</v>
      </c>
      <c r="B46" s="289"/>
      <c r="C46" s="294" t="s">
        <v>15</v>
      </c>
      <c r="D46" s="295" t="s">
        <v>274</v>
      </c>
      <c r="E46" s="305">
        <f>E47+E52++E53</f>
        <v>2250</v>
      </c>
      <c r="I46" s="10"/>
      <c r="J46" s="10"/>
    </row>
    <row r="47" spans="1:10" ht="86.25" customHeight="1">
      <c r="A47" s="316" t="s">
        <v>529</v>
      </c>
      <c r="B47" s="317"/>
      <c r="C47" s="290" t="s">
        <v>16</v>
      </c>
      <c r="D47" s="318" t="s">
        <v>499</v>
      </c>
      <c r="E47" s="319">
        <f>SUM(E48:E51)</f>
        <v>2000</v>
      </c>
      <c r="I47" s="10"/>
      <c r="J47" s="10"/>
    </row>
    <row r="48" spans="1:10" ht="97.5" customHeight="1">
      <c r="A48" s="320" t="s">
        <v>530</v>
      </c>
      <c r="B48" s="321" t="s">
        <v>123</v>
      </c>
      <c r="C48" s="300" t="s">
        <v>16</v>
      </c>
      <c r="D48" s="310" t="s">
        <v>499</v>
      </c>
      <c r="E48" s="303">
        <v>1400</v>
      </c>
      <c r="I48" s="10"/>
      <c r="J48" s="10"/>
    </row>
    <row r="49" spans="1:10" ht="94.5" customHeight="1">
      <c r="A49" s="320" t="s">
        <v>531</v>
      </c>
      <c r="B49" s="321" t="s">
        <v>124</v>
      </c>
      <c r="C49" s="300" t="s">
        <v>16</v>
      </c>
      <c r="D49" s="310" t="s">
        <v>499</v>
      </c>
      <c r="E49" s="303">
        <v>50</v>
      </c>
      <c r="I49" s="10"/>
      <c r="J49" s="10"/>
    </row>
    <row r="50" spans="1:10" ht="99.75" customHeight="1">
      <c r="A50" s="320" t="s">
        <v>532</v>
      </c>
      <c r="B50" s="321" t="s">
        <v>125</v>
      </c>
      <c r="C50" s="300" t="s">
        <v>16</v>
      </c>
      <c r="D50" s="310" t="s">
        <v>499</v>
      </c>
      <c r="E50" s="303">
        <v>50</v>
      </c>
      <c r="I50" s="14"/>
      <c r="J50" s="22"/>
    </row>
    <row r="51" spans="1:10" ht="93.75" customHeight="1">
      <c r="A51" s="320" t="s">
        <v>533</v>
      </c>
      <c r="B51" s="321" t="s">
        <v>323</v>
      </c>
      <c r="C51" s="300" t="s">
        <v>16</v>
      </c>
      <c r="D51" s="310" t="s">
        <v>499</v>
      </c>
      <c r="E51" s="303">
        <v>500</v>
      </c>
      <c r="I51" s="12"/>
      <c r="J51" s="12"/>
    </row>
    <row r="52" spans="1:10" ht="96" customHeight="1">
      <c r="A52" s="316" t="s">
        <v>534</v>
      </c>
      <c r="B52" s="317" t="s">
        <v>125</v>
      </c>
      <c r="C52" s="290" t="s">
        <v>17</v>
      </c>
      <c r="D52" s="318" t="s">
        <v>100</v>
      </c>
      <c r="E52" s="296">
        <v>250</v>
      </c>
      <c r="I52" s="12"/>
      <c r="J52" s="12"/>
    </row>
    <row r="53" spans="1:10" ht="60.75" customHeight="1">
      <c r="A53" s="316" t="s">
        <v>535</v>
      </c>
      <c r="B53" s="322">
        <v>978</v>
      </c>
      <c r="C53" s="290" t="s">
        <v>352</v>
      </c>
      <c r="D53" s="318" t="s">
        <v>351</v>
      </c>
      <c r="E53" s="319">
        <v>0</v>
      </c>
      <c r="I53" s="12"/>
      <c r="J53" s="12"/>
    </row>
    <row r="54" spans="1:10" ht="22.5" customHeight="1">
      <c r="A54" s="323" t="s">
        <v>4</v>
      </c>
      <c r="B54" s="297"/>
      <c r="C54" s="294" t="s">
        <v>18</v>
      </c>
      <c r="D54" s="291" t="s">
        <v>5</v>
      </c>
      <c r="E54" s="305">
        <f>E55</f>
        <v>3178.6000000000004</v>
      </c>
      <c r="I54" s="12"/>
      <c r="J54" s="12"/>
    </row>
    <row r="55" spans="1:10" ht="42" customHeight="1">
      <c r="A55" s="293" t="s">
        <v>83</v>
      </c>
      <c r="B55" s="297"/>
      <c r="C55" s="294" t="s">
        <v>31</v>
      </c>
      <c r="D55" s="295" t="s">
        <v>22</v>
      </c>
      <c r="E55" s="305">
        <f>E56+E58</f>
        <v>3178.6000000000004</v>
      </c>
      <c r="I55" s="23"/>
      <c r="J55" s="23"/>
    </row>
    <row r="56" spans="1:10" ht="15.75" customHeight="1">
      <c r="A56" s="324" t="s">
        <v>48</v>
      </c>
      <c r="B56" s="297"/>
      <c r="C56" s="294" t="s">
        <v>622</v>
      </c>
      <c r="D56" s="295" t="s">
        <v>32</v>
      </c>
      <c r="E56" s="305">
        <v>0</v>
      </c>
      <c r="I56" s="14"/>
      <c r="J56" s="22"/>
    </row>
    <row r="57" spans="1:10" ht="39.75" customHeight="1">
      <c r="A57" s="320" t="s">
        <v>46</v>
      </c>
      <c r="B57" s="299">
        <v>978</v>
      </c>
      <c r="C57" s="300" t="s">
        <v>621</v>
      </c>
      <c r="D57" s="301" t="s">
        <v>350</v>
      </c>
      <c r="E57" s="325">
        <v>0</v>
      </c>
      <c r="I57" s="12"/>
      <c r="J57" s="12"/>
    </row>
    <row r="58" spans="1:10" ht="39" customHeight="1">
      <c r="A58" s="293" t="s">
        <v>19</v>
      </c>
      <c r="B58" s="299"/>
      <c r="C58" s="294" t="s">
        <v>495</v>
      </c>
      <c r="D58" s="295" t="s">
        <v>620</v>
      </c>
      <c r="E58" s="305">
        <f>E59+E62</f>
        <v>3178.6000000000004</v>
      </c>
      <c r="I58" s="22"/>
      <c r="J58" s="22"/>
    </row>
    <row r="59" spans="1:10" ht="69" customHeight="1">
      <c r="A59" s="326" t="s">
        <v>51</v>
      </c>
      <c r="B59" s="327"/>
      <c r="C59" s="290" t="s">
        <v>494</v>
      </c>
      <c r="D59" s="295" t="s">
        <v>348</v>
      </c>
      <c r="E59" s="308">
        <f>E60+E61</f>
        <v>1556.6000000000001</v>
      </c>
      <c r="I59" s="14"/>
      <c r="J59" s="11"/>
    </row>
    <row r="60" spans="1:10" ht="78.75" customHeight="1">
      <c r="A60" s="320" t="s">
        <v>361</v>
      </c>
      <c r="B60" s="299">
        <v>978</v>
      </c>
      <c r="C60" s="300" t="s">
        <v>493</v>
      </c>
      <c r="D60" s="301" t="s">
        <v>27</v>
      </c>
      <c r="E60" s="325">
        <v>1549.7</v>
      </c>
      <c r="I60" s="14"/>
      <c r="J60" s="11"/>
    </row>
    <row r="61" spans="1:10" ht="116.25" customHeight="1">
      <c r="A61" s="320" t="s">
        <v>362</v>
      </c>
      <c r="B61" s="299">
        <v>978</v>
      </c>
      <c r="C61" s="300" t="s">
        <v>492</v>
      </c>
      <c r="D61" s="328" t="s">
        <v>28</v>
      </c>
      <c r="E61" s="302">
        <v>6.9</v>
      </c>
      <c r="I61" s="22"/>
      <c r="J61" s="22"/>
    </row>
    <row r="62" spans="1:10" ht="75.75" customHeight="1">
      <c r="A62" s="326" t="s">
        <v>73</v>
      </c>
      <c r="B62" s="329"/>
      <c r="C62" s="290" t="s">
        <v>491</v>
      </c>
      <c r="D62" s="307" t="s">
        <v>349</v>
      </c>
      <c r="E62" s="308">
        <f>E63+E64</f>
        <v>1622</v>
      </c>
      <c r="I62" s="14"/>
      <c r="J62" s="14"/>
    </row>
    <row r="63" spans="1:10" ht="51.75" customHeight="1">
      <c r="A63" s="320" t="s">
        <v>76</v>
      </c>
      <c r="B63" s="299">
        <v>978</v>
      </c>
      <c r="C63" s="300" t="s">
        <v>490</v>
      </c>
      <c r="D63" s="301" t="s">
        <v>29</v>
      </c>
      <c r="E63" s="325">
        <v>1186.6</v>
      </c>
      <c r="I63" s="14"/>
      <c r="J63" s="14"/>
    </row>
    <row r="64" spans="1:10" ht="51" customHeight="1">
      <c r="A64" s="320" t="s">
        <v>30</v>
      </c>
      <c r="B64" s="299">
        <v>978</v>
      </c>
      <c r="C64" s="300" t="s">
        <v>489</v>
      </c>
      <c r="D64" s="301" t="s">
        <v>101</v>
      </c>
      <c r="E64" s="325">
        <v>435.4</v>
      </c>
      <c r="I64" s="12"/>
      <c r="J64" s="12"/>
    </row>
    <row r="65" spans="1:7" s="7" customFormat="1" ht="21.75" customHeight="1">
      <c r="A65" s="330"/>
      <c r="B65" s="331"/>
      <c r="C65" s="330"/>
      <c r="D65" s="332" t="s">
        <v>6</v>
      </c>
      <c r="E65" s="333">
        <f>E54+E21</f>
        <v>71742.8</v>
      </c>
      <c r="G65" s="8"/>
    </row>
    <row r="66" spans="1:6" s="7" customFormat="1" ht="21.75" customHeight="1">
      <c r="A66" s="30"/>
      <c r="B66" s="30"/>
      <c r="C66" s="30"/>
      <c r="D66" s="30"/>
      <c r="E66" s="30"/>
      <c r="F66" s="26"/>
    </row>
    <row r="67" spans="5:7" s="7" customFormat="1" ht="20.25" customHeight="1">
      <c r="E67" s="108"/>
      <c r="F67" s="25"/>
      <c r="G67" s="8"/>
    </row>
    <row r="68" spans="1:7" s="7" customFormat="1" ht="16.5" customHeight="1">
      <c r="A68" s="6"/>
      <c r="B68" s="6"/>
      <c r="C68" s="6"/>
      <c r="F68" s="21"/>
      <c r="G68" s="15"/>
    </row>
    <row r="69" spans="1:7" s="7" customFormat="1" ht="18.75" customHeight="1">
      <c r="A69" s="6"/>
      <c r="B69" s="6"/>
      <c r="C69" s="6"/>
      <c r="D69" s="6"/>
      <c r="E69" s="6"/>
      <c r="F69" s="6"/>
      <c r="G69" s="8"/>
    </row>
    <row r="70" spans="1:6" s="7" customFormat="1" ht="24" customHeight="1">
      <c r="A70" s="6"/>
      <c r="B70" s="6"/>
      <c r="C70" s="6"/>
      <c r="D70" s="6"/>
      <c r="E70" s="6"/>
      <c r="F70" s="6"/>
    </row>
    <row r="71" spans="1:6" s="7" customFormat="1" ht="18.75" customHeight="1">
      <c r="A71" s="6"/>
      <c r="B71" s="6"/>
      <c r="C71" s="6"/>
      <c r="D71" s="6"/>
      <c r="E71" s="6"/>
      <c r="F71" s="6"/>
    </row>
    <row r="72" spans="1:6" s="7" customFormat="1" ht="19.5" customHeight="1">
      <c r="A72" s="6"/>
      <c r="B72" s="6"/>
      <c r="C72" s="6"/>
      <c r="D72" s="6"/>
      <c r="E72" s="6"/>
      <c r="F72" s="6"/>
    </row>
    <row r="73" spans="1:6" s="7" customFormat="1" ht="20.25" customHeight="1">
      <c r="A73" s="6"/>
      <c r="B73" s="6"/>
      <c r="C73" s="6"/>
      <c r="D73" s="6"/>
      <c r="E73" s="6"/>
      <c r="F73" s="6"/>
    </row>
    <row r="74" spans="1:6" s="7" customFormat="1" ht="23.25" customHeight="1">
      <c r="A74" s="6"/>
      <c r="B74" s="6"/>
      <c r="C74" s="6"/>
      <c r="D74" s="6"/>
      <c r="E74" s="6"/>
      <c r="F74" s="6"/>
    </row>
    <row r="75" spans="1:6" s="7" customFormat="1" ht="19.5" customHeight="1">
      <c r="A75" s="6"/>
      <c r="B75" s="6"/>
      <c r="C75" s="6"/>
      <c r="D75" s="6"/>
      <c r="E75" s="6"/>
      <c r="F75" s="6"/>
    </row>
    <row r="76" spans="1:6" s="7" customFormat="1" ht="19.5" customHeight="1">
      <c r="A76" s="6"/>
      <c r="B76" s="6"/>
      <c r="C76" s="6"/>
      <c r="D76" s="6"/>
      <c r="E76" s="6"/>
      <c r="F76" s="6"/>
    </row>
    <row r="77" spans="1:6" s="7" customFormat="1" ht="18.75" customHeight="1">
      <c r="A77" s="6"/>
      <c r="B77" s="6"/>
      <c r="C77" s="6"/>
      <c r="D77" s="6"/>
      <c r="E77" s="6"/>
      <c r="F77" s="6"/>
    </row>
    <row r="78" spans="1:6" s="7" customFormat="1" ht="21" customHeight="1">
      <c r="A78" s="6"/>
      <c r="B78" s="6"/>
      <c r="C78" s="6"/>
      <c r="D78" s="6"/>
      <c r="E78" s="6"/>
      <c r="F78" s="6"/>
    </row>
    <row r="79" spans="4:6" s="7" customFormat="1" ht="12.75">
      <c r="D79" s="25"/>
      <c r="E79" s="26"/>
      <c r="F79" s="6"/>
    </row>
    <row r="80" s="7" customFormat="1" ht="12.75">
      <c r="F80" s="6"/>
    </row>
    <row r="81" spans="1:6" s="7" customFormat="1" ht="12.75">
      <c r="A81" s="6"/>
      <c r="B81" s="6"/>
      <c r="C81" s="6"/>
      <c r="D81" s="6"/>
      <c r="E81" s="6"/>
      <c r="F81" s="6"/>
    </row>
    <row r="82" spans="1:6" s="7" customFormat="1" ht="12.75">
      <c r="A82" s="6"/>
      <c r="B82" s="6"/>
      <c r="C82" s="6"/>
      <c r="D82" s="6"/>
      <c r="E82" s="6"/>
      <c r="F82" s="6"/>
    </row>
    <row r="83" spans="1:6" s="7" customFormat="1" ht="12.75">
      <c r="A83" s="19"/>
      <c r="B83" s="20"/>
      <c r="C83" s="20"/>
      <c r="D83" s="20"/>
      <c r="E83" s="19"/>
      <c r="F83" s="6"/>
    </row>
    <row r="84" spans="1:6" s="7" customFormat="1" ht="12.75">
      <c r="A84" s="6"/>
      <c r="B84" s="6"/>
      <c r="C84" s="6"/>
      <c r="D84" s="6"/>
      <c r="E84" s="6"/>
      <c r="F84" s="6"/>
    </row>
    <row r="85" spans="1:6" s="7" customFormat="1" ht="12.75">
      <c r="A85" s="6"/>
      <c r="B85" s="6"/>
      <c r="C85" s="6"/>
      <c r="D85" s="6"/>
      <c r="E85" s="6"/>
      <c r="F85" s="6"/>
    </row>
    <row r="86" spans="1:6" s="7" customFormat="1" ht="12.75">
      <c r="A86" s="6"/>
      <c r="B86" s="6"/>
      <c r="C86" s="6"/>
      <c r="D86" s="6"/>
      <c r="E86" s="6"/>
      <c r="F86" s="6"/>
    </row>
    <row r="87" spans="1:6" s="7" customFormat="1" ht="12.75">
      <c r="A87" s="6"/>
      <c r="B87" s="6"/>
      <c r="C87" s="6"/>
      <c r="D87" s="6"/>
      <c r="E87" s="6"/>
      <c r="F87" s="6"/>
    </row>
    <row r="88" spans="1:6" s="7" customFormat="1" ht="12.75">
      <c r="A88" s="6"/>
      <c r="B88" s="6"/>
      <c r="C88" s="6"/>
      <c r="D88" s="6"/>
      <c r="E88" s="6"/>
      <c r="F88" s="6"/>
    </row>
    <row r="89" spans="1:6" s="7" customFormat="1" ht="12.75">
      <c r="A89" s="6"/>
      <c r="B89" s="6"/>
      <c r="C89" s="6"/>
      <c r="D89" s="6"/>
      <c r="E89" s="6"/>
      <c r="F89" s="6"/>
    </row>
    <row r="90" spans="1:6" s="7" customFormat="1" ht="12.75">
      <c r="A90" s="6"/>
      <c r="B90" s="6"/>
      <c r="C90" s="6"/>
      <c r="D90" s="6"/>
      <c r="E90" s="6"/>
      <c r="F90" s="6"/>
    </row>
    <row r="91" spans="1:6" s="7" customFormat="1" ht="12.75">
      <c r="A91" s="6"/>
      <c r="B91" s="6"/>
      <c r="C91" s="6"/>
      <c r="D91" s="6"/>
      <c r="E91" s="6"/>
      <c r="F91" s="6"/>
    </row>
    <row r="92" spans="1:6" s="7" customFormat="1" ht="12.75">
      <c r="A92" s="6"/>
      <c r="B92" s="6"/>
      <c r="C92" s="6"/>
      <c r="D92" s="6"/>
      <c r="E92" s="6"/>
      <c r="F92" s="6"/>
    </row>
    <row r="93" spans="1:6" s="7" customFormat="1" ht="12.75">
      <c r="A93" s="6"/>
      <c r="B93" s="6"/>
      <c r="C93" s="6"/>
      <c r="D93" s="6"/>
      <c r="E93" s="6"/>
      <c r="F93" s="6"/>
    </row>
    <row r="94" spans="1:6" s="7" customFormat="1" ht="12.75">
      <c r="A94" s="6"/>
      <c r="B94" s="6"/>
      <c r="C94" s="6"/>
      <c r="D94" s="6"/>
      <c r="E94" s="6"/>
      <c r="F94" s="6"/>
    </row>
    <row r="95" spans="1:6" s="7" customFormat="1" ht="12.75">
      <c r="A95" s="6"/>
      <c r="B95" s="6"/>
      <c r="C95" s="6"/>
      <c r="D95" s="6"/>
      <c r="E95" s="6"/>
      <c r="F95" s="6"/>
    </row>
    <row r="96" spans="1:6" s="7" customFormat="1" ht="12.75">
      <c r="A96" s="6"/>
      <c r="B96" s="6"/>
      <c r="C96" s="6"/>
      <c r="D96" s="6"/>
      <c r="E96" s="6"/>
      <c r="F96" s="6"/>
    </row>
    <row r="97" spans="1:6" s="7" customFormat="1" ht="12.75">
      <c r="A97" s="6"/>
      <c r="B97" s="6"/>
      <c r="C97" s="6"/>
      <c r="D97" s="6"/>
      <c r="E97" s="6"/>
      <c r="F97" s="6"/>
    </row>
    <row r="98" spans="1:6" s="7" customFormat="1" ht="12.75">
      <c r="A98" s="6"/>
      <c r="B98" s="6"/>
      <c r="C98" s="6"/>
      <c r="D98" s="6"/>
      <c r="E98" s="6"/>
      <c r="F98" s="6"/>
    </row>
    <row r="99" spans="1:6" s="7" customFormat="1" ht="12.75">
      <c r="A99" s="6"/>
      <c r="B99" s="6"/>
      <c r="C99" s="6"/>
      <c r="D99" s="6"/>
      <c r="E99" s="6"/>
      <c r="F99" s="6"/>
    </row>
    <row r="100" spans="1:6" s="7" customFormat="1" ht="12.75">
      <c r="A100" s="6"/>
      <c r="B100" s="6"/>
      <c r="C100" s="6"/>
      <c r="D100" s="6"/>
      <c r="E100" s="6"/>
      <c r="F100" s="6"/>
    </row>
    <row r="101" spans="1:6" s="7" customFormat="1" ht="12.75">
      <c r="A101" s="6"/>
      <c r="B101" s="6"/>
      <c r="C101" s="6"/>
      <c r="D101" s="6"/>
      <c r="E101" s="6"/>
      <c r="F101" s="6"/>
    </row>
    <row r="102" spans="1:6" s="7" customFormat="1" ht="12.75">
      <c r="A102" s="6"/>
      <c r="B102" s="6"/>
      <c r="C102" s="6"/>
      <c r="D102" s="6"/>
      <c r="E102" s="6"/>
      <c r="F102" s="6"/>
    </row>
    <row r="103" spans="1:6" s="7" customFormat="1" ht="12.75">
      <c r="A103" s="6"/>
      <c r="B103" s="6"/>
      <c r="C103" s="6"/>
      <c r="D103" s="6"/>
      <c r="E103" s="6"/>
      <c r="F103" s="6"/>
    </row>
    <row r="104" spans="1:6" s="7" customFormat="1" ht="12.75">
      <c r="A104" s="6"/>
      <c r="B104" s="6"/>
      <c r="C104" s="6"/>
      <c r="D104" s="6"/>
      <c r="E104" s="6"/>
      <c r="F104" s="6"/>
    </row>
    <row r="105" spans="1:6" s="7" customFormat="1" ht="12.75">
      <c r="A105" s="6"/>
      <c r="B105" s="6"/>
      <c r="C105" s="6"/>
      <c r="D105" s="6"/>
      <c r="E105" s="6"/>
      <c r="F105" s="6"/>
    </row>
    <row r="106" spans="1:6" s="7" customFormat="1" ht="12.75">
      <c r="A106" s="6"/>
      <c r="B106" s="6"/>
      <c r="C106" s="6"/>
      <c r="D106" s="6"/>
      <c r="E106" s="6"/>
      <c r="F106" s="6"/>
    </row>
    <row r="107" spans="1:6" s="7" customFormat="1" ht="12.75">
      <c r="A107" s="6"/>
      <c r="B107" s="6"/>
      <c r="C107" s="6"/>
      <c r="D107" s="6"/>
      <c r="E107" s="6"/>
      <c r="F107" s="6"/>
    </row>
    <row r="108" spans="1:6" s="7" customFormat="1" ht="12.75">
      <c r="A108" s="6"/>
      <c r="B108" s="6"/>
      <c r="C108" s="6"/>
      <c r="D108" s="6"/>
      <c r="E108" s="6"/>
      <c r="F108" s="6"/>
    </row>
    <row r="109" spans="1:6" s="7" customFormat="1" ht="12.75">
      <c r="A109" s="6"/>
      <c r="B109" s="6"/>
      <c r="C109" s="6"/>
      <c r="D109" s="6"/>
      <c r="E109" s="6"/>
      <c r="F109" s="6"/>
    </row>
    <row r="110" spans="1:6" s="7" customFormat="1" ht="12.75">
      <c r="A110" s="6"/>
      <c r="B110" s="6"/>
      <c r="C110" s="6"/>
      <c r="D110" s="6"/>
      <c r="E110" s="6"/>
      <c r="F110" s="6"/>
    </row>
    <row r="111" spans="1:6" s="7" customFormat="1" ht="12.75">
      <c r="A111" s="6"/>
      <c r="B111" s="6"/>
      <c r="C111" s="6"/>
      <c r="D111" s="6"/>
      <c r="E111" s="6"/>
      <c r="F111" s="6"/>
    </row>
    <row r="112" spans="1:6" s="7" customFormat="1" ht="12.75">
      <c r="A112" s="6"/>
      <c r="B112" s="6"/>
      <c r="C112" s="6"/>
      <c r="D112" s="6"/>
      <c r="E112" s="6"/>
      <c r="F112" s="6"/>
    </row>
    <row r="113" spans="1:6" s="7" customFormat="1" ht="12.75">
      <c r="A113" s="6"/>
      <c r="B113" s="6"/>
      <c r="C113" s="6"/>
      <c r="D113" s="6"/>
      <c r="E113" s="6"/>
      <c r="F113" s="6"/>
    </row>
    <row r="114" spans="1:6" s="7" customFormat="1" ht="12.75">
      <c r="A114" s="6"/>
      <c r="B114" s="6"/>
      <c r="C114" s="6"/>
      <c r="D114" s="6"/>
      <c r="E114" s="6"/>
      <c r="F114" s="6"/>
    </row>
    <row r="115" spans="1:6" s="7" customFormat="1" ht="12.75">
      <c r="A115" s="6"/>
      <c r="B115" s="6"/>
      <c r="C115" s="6"/>
      <c r="D115" s="6"/>
      <c r="E115" s="6"/>
      <c r="F115" s="6"/>
    </row>
    <row r="116" spans="1:6" s="7" customFormat="1" ht="12.75">
      <c r="A116" s="6"/>
      <c r="B116" s="6"/>
      <c r="C116" s="6"/>
      <c r="D116" s="6"/>
      <c r="E116" s="6"/>
      <c r="F116" s="6"/>
    </row>
    <row r="117" spans="1:6" s="7" customFormat="1" ht="12.75">
      <c r="A117" s="6"/>
      <c r="B117" s="6"/>
      <c r="C117" s="6"/>
      <c r="D117" s="6"/>
      <c r="E117" s="6"/>
      <c r="F117" s="6"/>
    </row>
    <row r="118" spans="1:6" s="7" customFormat="1" ht="12.75">
      <c r="A118" s="6"/>
      <c r="B118" s="6"/>
      <c r="C118" s="6"/>
      <c r="D118" s="6"/>
      <c r="E118" s="6"/>
      <c r="F118" s="6"/>
    </row>
    <row r="119" spans="1:6" s="7" customFormat="1" ht="12.75">
      <c r="A119" s="6"/>
      <c r="B119" s="6"/>
      <c r="C119" s="6"/>
      <c r="D119" s="6"/>
      <c r="E119" s="6"/>
      <c r="F119" s="6"/>
    </row>
    <row r="120" spans="1:6" s="7" customFormat="1" ht="12.75">
      <c r="A120" s="6"/>
      <c r="B120" s="6"/>
      <c r="C120" s="6"/>
      <c r="D120" s="6"/>
      <c r="E120" s="6"/>
      <c r="F120" s="6"/>
    </row>
    <row r="121" spans="1:6" s="7" customFormat="1" ht="12.75">
      <c r="A121" s="6"/>
      <c r="B121" s="6"/>
      <c r="C121" s="6"/>
      <c r="D121" s="6"/>
      <c r="E121" s="6"/>
      <c r="F121" s="6"/>
    </row>
    <row r="122" spans="1:6" s="7" customFormat="1" ht="12.75">
      <c r="A122" s="6"/>
      <c r="B122" s="6"/>
      <c r="C122" s="6"/>
      <c r="D122" s="6"/>
      <c r="E122" s="6"/>
      <c r="F122" s="6"/>
    </row>
    <row r="123" spans="1:6" s="7" customFormat="1" ht="12.75">
      <c r="A123" s="6"/>
      <c r="B123" s="6"/>
      <c r="C123" s="6"/>
      <c r="D123" s="6"/>
      <c r="E123" s="6"/>
      <c r="F123" s="6"/>
    </row>
    <row r="124" spans="1:6" s="7" customFormat="1" ht="12.75">
      <c r="A124" s="6"/>
      <c r="B124" s="6"/>
      <c r="C124" s="6"/>
      <c r="D124" s="6"/>
      <c r="E124" s="6"/>
      <c r="F124" s="6"/>
    </row>
    <row r="125" spans="1:6" s="7" customFormat="1" ht="12.75">
      <c r="A125" s="6"/>
      <c r="B125" s="6"/>
      <c r="C125" s="6"/>
      <c r="D125" s="6"/>
      <c r="E125" s="6"/>
      <c r="F125" s="6"/>
    </row>
    <row r="126" spans="1:6" s="7" customFormat="1" ht="12.75">
      <c r="A126" s="6"/>
      <c r="B126" s="6"/>
      <c r="C126" s="6"/>
      <c r="D126" s="6"/>
      <c r="E126" s="6"/>
      <c r="F126" s="6"/>
    </row>
    <row r="127" spans="1:6" s="7" customFormat="1" ht="12.75">
      <c r="A127" s="6"/>
      <c r="B127" s="6"/>
      <c r="C127" s="6"/>
      <c r="D127" s="6"/>
      <c r="E127" s="6"/>
      <c r="F127" s="6"/>
    </row>
    <row r="128" spans="1:6" s="7" customFormat="1" ht="12.75">
      <c r="A128" s="6"/>
      <c r="B128" s="6"/>
      <c r="C128" s="6"/>
      <c r="D128" s="6"/>
      <c r="E128" s="6"/>
      <c r="F128" s="6"/>
    </row>
    <row r="129" spans="1:6" s="7" customFormat="1" ht="12.75">
      <c r="A129" s="6"/>
      <c r="B129" s="6"/>
      <c r="C129" s="6"/>
      <c r="D129" s="6"/>
      <c r="E129" s="6"/>
      <c r="F129" s="6"/>
    </row>
    <row r="130" spans="1:6" s="7" customFormat="1" ht="12.75">
      <c r="A130" s="6"/>
      <c r="B130" s="6"/>
      <c r="C130" s="6"/>
      <c r="D130" s="6"/>
      <c r="E130" s="6"/>
      <c r="F130" s="6"/>
    </row>
    <row r="131" spans="1:6" s="7" customFormat="1" ht="12.75">
      <c r="A131" s="6"/>
      <c r="B131" s="6"/>
      <c r="C131" s="6"/>
      <c r="D131" s="6"/>
      <c r="E131" s="6"/>
      <c r="F131" s="6"/>
    </row>
    <row r="132" spans="1:6" s="7" customFormat="1" ht="12.75">
      <c r="A132" s="6"/>
      <c r="B132" s="6"/>
      <c r="C132" s="6"/>
      <c r="D132" s="6"/>
      <c r="E132" s="6"/>
      <c r="F132" s="6"/>
    </row>
    <row r="133" spans="1:6" s="7" customFormat="1" ht="12.75">
      <c r="A133" s="6"/>
      <c r="B133" s="6"/>
      <c r="C133" s="6"/>
      <c r="D133" s="6"/>
      <c r="E133" s="6"/>
      <c r="F133" s="6"/>
    </row>
    <row r="134" spans="1:6" s="7" customFormat="1" ht="12.75">
      <c r="A134" s="6"/>
      <c r="B134" s="6"/>
      <c r="C134" s="6"/>
      <c r="D134" s="6"/>
      <c r="E134" s="6"/>
      <c r="F134" s="6"/>
    </row>
    <row r="135" spans="1:6" s="7" customFormat="1" ht="12.75">
      <c r="A135" s="6"/>
      <c r="B135" s="6"/>
      <c r="C135" s="6"/>
      <c r="D135" s="6"/>
      <c r="E135" s="6"/>
      <c r="F135" s="6"/>
    </row>
    <row r="136" spans="1:6" s="7" customFormat="1" ht="12.75">
      <c r="A136" s="6"/>
      <c r="B136" s="6"/>
      <c r="C136" s="6"/>
      <c r="D136" s="6"/>
      <c r="E136" s="6"/>
      <c r="F136" s="6"/>
    </row>
    <row r="137" spans="1:6" s="7" customFormat="1" ht="12.75">
      <c r="A137" s="6"/>
      <c r="B137" s="6"/>
      <c r="C137" s="6"/>
      <c r="D137" s="6"/>
      <c r="E137" s="6"/>
      <c r="F137" s="6"/>
    </row>
    <row r="138" spans="1:6" s="7" customFormat="1" ht="12.75">
      <c r="A138" s="6"/>
      <c r="B138" s="6"/>
      <c r="C138" s="6"/>
      <c r="D138" s="6"/>
      <c r="E138" s="6"/>
      <c r="F138" s="6"/>
    </row>
    <row r="139" spans="1:6" s="7" customFormat="1" ht="12.75">
      <c r="A139" s="6"/>
      <c r="B139" s="6"/>
      <c r="C139" s="6"/>
      <c r="D139" s="6"/>
      <c r="E139" s="6"/>
      <c r="F139" s="6"/>
    </row>
    <row r="140" spans="1:6" s="7" customFormat="1" ht="12.75">
      <c r="A140" s="6"/>
      <c r="B140" s="6"/>
      <c r="C140" s="6"/>
      <c r="D140" s="6"/>
      <c r="E140" s="6"/>
      <c r="F140" s="6"/>
    </row>
    <row r="141" spans="1:6" s="7" customFormat="1" ht="12.75">
      <c r="A141" s="6"/>
      <c r="B141" s="6"/>
      <c r="C141" s="6"/>
      <c r="D141" s="6"/>
      <c r="E141" s="6"/>
      <c r="F141" s="6"/>
    </row>
    <row r="142" spans="1:6" s="7" customFormat="1" ht="12.75">
      <c r="A142" s="6"/>
      <c r="B142" s="6"/>
      <c r="C142" s="6"/>
      <c r="D142" s="6"/>
      <c r="E142" s="6"/>
      <c r="F142" s="6"/>
    </row>
    <row r="143" spans="1:6" s="7" customFormat="1" ht="12.75">
      <c r="A143" s="6"/>
      <c r="B143" s="6"/>
      <c r="C143" s="6"/>
      <c r="D143" s="6"/>
      <c r="E143" s="6"/>
      <c r="F143" s="6"/>
    </row>
    <row r="144" spans="1:6" s="7" customFormat="1" ht="12.75">
      <c r="A144" s="6"/>
      <c r="B144" s="6"/>
      <c r="C144" s="6"/>
      <c r="D144" s="6"/>
      <c r="E144" s="6"/>
      <c r="F144" s="6"/>
    </row>
    <row r="145" spans="1:6" s="7" customFormat="1" ht="12.75">
      <c r="A145" s="6"/>
      <c r="B145" s="6"/>
      <c r="C145" s="6"/>
      <c r="D145" s="6"/>
      <c r="E145" s="6"/>
      <c r="F145" s="6"/>
    </row>
    <row r="146" spans="1:6" s="7" customFormat="1" ht="12.75">
      <c r="A146" s="6"/>
      <c r="B146" s="6"/>
      <c r="C146" s="6"/>
      <c r="D146" s="6"/>
      <c r="E146" s="6"/>
      <c r="F146" s="6"/>
    </row>
    <row r="147" spans="1:6" s="7" customFormat="1" ht="12.75">
      <c r="A147" s="6"/>
      <c r="B147" s="6"/>
      <c r="C147" s="6"/>
      <c r="D147" s="6"/>
      <c r="E147" s="6"/>
      <c r="F147" s="6"/>
    </row>
    <row r="148" spans="1:6" s="7" customFormat="1" ht="12.75">
      <c r="A148" s="6"/>
      <c r="B148" s="6"/>
      <c r="C148" s="6"/>
      <c r="D148" s="6"/>
      <c r="E148" s="6"/>
      <c r="F148" s="6"/>
    </row>
    <row r="149" spans="1:6" s="7" customFormat="1" ht="12.75">
      <c r="A149" s="6"/>
      <c r="B149" s="6"/>
      <c r="C149" s="6"/>
      <c r="D149" s="6"/>
      <c r="E149" s="6"/>
      <c r="F149" s="6"/>
    </row>
    <row r="150" spans="1:6" s="7" customFormat="1" ht="12.75">
      <c r="A150" s="6"/>
      <c r="B150" s="6"/>
      <c r="C150" s="6"/>
      <c r="D150" s="6"/>
      <c r="E150" s="6"/>
      <c r="F150" s="6"/>
    </row>
    <row r="151" spans="1:6" s="7" customFormat="1" ht="12.75">
      <c r="A151" s="6"/>
      <c r="B151" s="6"/>
      <c r="C151" s="6"/>
      <c r="D151" s="6"/>
      <c r="E151" s="6"/>
      <c r="F151" s="6"/>
    </row>
    <row r="152" spans="1:6" s="7" customFormat="1" ht="12.75">
      <c r="A152" s="6"/>
      <c r="B152" s="6"/>
      <c r="C152" s="6"/>
      <c r="D152" s="6"/>
      <c r="E152" s="6"/>
      <c r="F152" s="6"/>
    </row>
    <row r="153" spans="1:6" s="7" customFormat="1" ht="12.75">
      <c r="A153" s="6"/>
      <c r="B153" s="6"/>
      <c r="C153" s="6"/>
      <c r="D153" s="6"/>
      <c r="E153" s="6"/>
      <c r="F153" s="6"/>
    </row>
    <row r="154" spans="1:6" s="7" customFormat="1" ht="12.75">
      <c r="A154" s="6"/>
      <c r="B154" s="6"/>
      <c r="C154" s="6"/>
      <c r="D154" s="6"/>
      <c r="E154" s="6"/>
      <c r="F154" s="6"/>
    </row>
    <row r="155" spans="1:6" s="7" customFormat="1" ht="12.75">
      <c r="A155" s="6"/>
      <c r="B155" s="6"/>
      <c r="C155" s="6"/>
      <c r="D155" s="6"/>
      <c r="E155" s="6"/>
      <c r="F155" s="6"/>
    </row>
    <row r="156" spans="1:6" s="7" customFormat="1" ht="12.75">
      <c r="A156" s="6"/>
      <c r="B156" s="6"/>
      <c r="C156" s="6"/>
      <c r="D156" s="6"/>
      <c r="E156" s="6"/>
      <c r="F156" s="6"/>
    </row>
    <row r="157" spans="1:6" s="7" customFormat="1" ht="12.75">
      <c r="A157" s="6"/>
      <c r="B157" s="6"/>
      <c r="C157" s="6"/>
      <c r="D157" s="6"/>
      <c r="E157" s="6"/>
      <c r="F157" s="6"/>
    </row>
    <row r="158" spans="1:6" s="7" customFormat="1" ht="12.75">
      <c r="A158" s="6"/>
      <c r="B158" s="6"/>
      <c r="C158" s="6"/>
      <c r="D158" s="6"/>
      <c r="E158" s="6"/>
      <c r="F158" s="6"/>
    </row>
    <row r="159" spans="1:6" s="7" customFormat="1" ht="12.75">
      <c r="A159" s="6"/>
      <c r="B159" s="6"/>
      <c r="C159" s="6"/>
      <c r="D159" s="6"/>
      <c r="E159" s="6"/>
      <c r="F159" s="6"/>
    </row>
    <row r="160" spans="1:6" s="7" customFormat="1" ht="12.75">
      <c r="A160" s="6"/>
      <c r="B160" s="6"/>
      <c r="C160" s="6"/>
      <c r="D160" s="6"/>
      <c r="E160" s="6"/>
      <c r="F160" s="6"/>
    </row>
    <row r="161" spans="1:6" s="7" customFormat="1" ht="12.75">
      <c r="A161" s="6"/>
      <c r="B161" s="6"/>
      <c r="C161" s="6"/>
      <c r="D161" s="6"/>
      <c r="E161" s="6"/>
      <c r="F161" s="6"/>
    </row>
    <row r="162" spans="1:6" s="7" customFormat="1" ht="12.75">
      <c r="A162" s="6"/>
      <c r="B162" s="6"/>
      <c r="C162" s="6"/>
      <c r="D162" s="6"/>
      <c r="E162" s="6"/>
      <c r="F162" s="6"/>
    </row>
    <row r="163" spans="1:6" s="7" customFormat="1" ht="12.75">
      <c r="A163" s="6"/>
      <c r="B163" s="6"/>
      <c r="C163" s="6"/>
      <c r="D163" s="6"/>
      <c r="E163" s="6"/>
      <c r="F163" s="6"/>
    </row>
    <row r="164" spans="1:6" s="7" customFormat="1" ht="12.75">
      <c r="A164" s="6"/>
      <c r="B164" s="6"/>
      <c r="C164" s="6"/>
      <c r="D164" s="6"/>
      <c r="E164" s="6"/>
      <c r="F164" s="6"/>
    </row>
    <row r="165" spans="1:6" s="7" customFormat="1" ht="12.75">
      <c r="A165" s="6"/>
      <c r="B165" s="6"/>
      <c r="C165" s="6"/>
      <c r="D165" s="6"/>
      <c r="E165" s="6"/>
      <c r="F165" s="6"/>
    </row>
    <row r="166" spans="1:6" s="7" customFormat="1" ht="12.75">
      <c r="A166" s="6"/>
      <c r="B166" s="6"/>
      <c r="C166" s="6"/>
      <c r="D166" s="6"/>
      <c r="E166" s="6"/>
      <c r="F166" s="6"/>
    </row>
    <row r="167" spans="1:6" s="7" customFormat="1" ht="12.75">
      <c r="A167" s="6"/>
      <c r="B167" s="6"/>
      <c r="C167" s="6"/>
      <c r="D167" s="6"/>
      <c r="E167" s="6"/>
      <c r="F167" s="6"/>
    </row>
    <row r="168" spans="1:6" s="7" customFormat="1" ht="12.75">
      <c r="A168" s="6"/>
      <c r="B168" s="6"/>
      <c r="C168" s="6"/>
      <c r="D168" s="6"/>
      <c r="E168" s="6"/>
      <c r="F168" s="6"/>
    </row>
    <row r="169" spans="1:6" s="7" customFormat="1" ht="12.75">
      <c r="A169" s="6"/>
      <c r="B169" s="6"/>
      <c r="C169" s="6"/>
      <c r="D169" s="6"/>
      <c r="E169" s="6"/>
      <c r="F169" s="6"/>
    </row>
    <row r="170" spans="1:6" s="7" customFormat="1" ht="12.75">
      <c r="A170" s="6"/>
      <c r="B170" s="6"/>
      <c r="C170" s="6"/>
      <c r="D170" s="6"/>
      <c r="E170" s="6"/>
      <c r="F170" s="6"/>
    </row>
    <row r="171" spans="1:6" s="7" customFormat="1" ht="12.75">
      <c r="A171" s="6"/>
      <c r="B171" s="6"/>
      <c r="C171" s="6"/>
      <c r="D171" s="6"/>
      <c r="E171" s="6"/>
      <c r="F171" s="6"/>
    </row>
    <row r="172" spans="1:6" s="7" customFormat="1" ht="12.75">
      <c r="A172" s="6"/>
      <c r="B172" s="6"/>
      <c r="C172" s="6"/>
      <c r="D172" s="6"/>
      <c r="E172" s="6"/>
      <c r="F172" s="6"/>
    </row>
    <row r="173" spans="1:6" s="7" customFormat="1" ht="12.75">
      <c r="A173" s="6"/>
      <c r="B173" s="6"/>
      <c r="C173" s="6"/>
      <c r="D173" s="6"/>
      <c r="E173" s="6"/>
      <c r="F173" s="6"/>
    </row>
    <row r="174" spans="1:6" s="7" customFormat="1" ht="12.75">
      <c r="A174" s="6"/>
      <c r="B174" s="6"/>
      <c r="C174" s="6"/>
      <c r="D174" s="6"/>
      <c r="E174" s="6"/>
      <c r="F174" s="6"/>
    </row>
    <row r="175" spans="1:6" s="7" customFormat="1" ht="12.75">
      <c r="A175" s="6"/>
      <c r="B175" s="6"/>
      <c r="C175" s="6"/>
      <c r="D175" s="6"/>
      <c r="E175" s="6"/>
      <c r="F175" s="6"/>
    </row>
    <row r="176" spans="1:6" s="7" customFormat="1" ht="12.75">
      <c r="A176" s="6"/>
      <c r="B176" s="6"/>
      <c r="C176" s="6"/>
      <c r="D176" s="6"/>
      <c r="E176" s="6"/>
      <c r="F176" s="6"/>
    </row>
    <row r="177" spans="1:6" s="7" customFormat="1" ht="12.75">
      <c r="A177" s="6"/>
      <c r="B177" s="6"/>
      <c r="C177" s="6"/>
      <c r="D177" s="6"/>
      <c r="E177" s="6"/>
      <c r="F177" s="6"/>
    </row>
    <row r="178" spans="1:6" s="7" customFormat="1" ht="12.75">
      <c r="A178" s="6"/>
      <c r="B178" s="6"/>
      <c r="C178" s="6"/>
      <c r="D178" s="6"/>
      <c r="E178" s="6"/>
      <c r="F178" s="6"/>
    </row>
    <row r="179" spans="1:6" s="7" customFormat="1" ht="12.75">
      <c r="A179" s="6"/>
      <c r="B179" s="6"/>
      <c r="C179" s="6"/>
      <c r="D179" s="6"/>
      <c r="E179" s="6"/>
      <c r="F179" s="6"/>
    </row>
    <row r="180" spans="1:6" s="7" customFormat="1" ht="12.75">
      <c r="A180" s="6"/>
      <c r="B180" s="6"/>
      <c r="C180" s="6"/>
      <c r="D180" s="6"/>
      <c r="E180" s="6"/>
      <c r="F180" s="6"/>
    </row>
    <row r="181" spans="1:6" s="7" customFormat="1" ht="12.75">
      <c r="A181" s="6"/>
      <c r="B181" s="6"/>
      <c r="C181" s="6"/>
      <c r="D181" s="6"/>
      <c r="E181" s="6"/>
      <c r="F181" s="6"/>
    </row>
    <row r="182" spans="1:6" s="7" customFormat="1" ht="12.75">
      <c r="A182" s="6"/>
      <c r="B182" s="6"/>
      <c r="C182" s="6"/>
      <c r="D182" s="6"/>
      <c r="E182" s="6"/>
      <c r="F182" s="6"/>
    </row>
    <row r="183" spans="1:6" s="7" customFormat="1" ht="12.75">
      <c r="A183" s="6"/>
      <c r="B183" s="6"/>
      <c r="C183" s="6"/>
      <c r="D183" s="6"/>
      <c r="E183" s="6"/>
      <c r="F183" s="6"/>
    </row>
    <row r="184" spans="1:6" s="7" customFormat="1" ht="12.75">
      <c r="A184" s="6"/>
      <c r="B184" s="6"/>
      <c r="C184" s="6"/>
      <c r="D184" s="6"/>
      <c r="E184" s="6"/>
      <c r="F184" s="6"/>
    </row>
    <row r="185" spans="1:6" s="7" customFormat="1" ht="12.75">
      <c r="A185" s="6"/>
      <c r="B185" s="6"/>
      <c r="C185" s="6"/>
      <c r="D185" s="6"/>
      <c r="E185" s="6"/>
      <c r="F185" s="6"/>
    </row>
    <row r="186" spans="1:6" s="7" customFormat="1" ht="12.75">
      <c r="A186" s="6"/>
      <c r="B186" s="6"/>
      <c r="C186" s="6"/>
      <c r="D186" s="6"/>
      <c r="E186" s="6"/>
      <c r="F186" s="6"/>
    </row>
    <row r="187" spans="1:6" s="7" customFormat="1" ht="12.75">
      <c r="A187" s="6"/>
      <c r="B187" s="6"/>
      <c r="C187" s="6"/>
      <c r="D187" s="6"/>
      <c r="E187" s="6"/>
      <c r="F187" s="6"/>
    </row>
  </sheetData>
  <sheetProtection/>
  <mergeCells count="1">
    <mergeCell ref="B19:C19"/>
  </mergeCells>
  <printOptions/>
  <pageMargins left="0.7874015748031497" right="0.1968503937007874" top="0.7874015748031497" bottom="0.1968503937007874" header="0.5118110236220472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8"/>
  <sheetViews>
    <sheetView zoomScale="80" zoomScaleNormal="80" zoomScalePageLayoutView="0" workbookViewId="0" topLeftCell="A1">
      <selection activeCell="G8" sqref="G8"/>
    </sheetView>
  </sheetViews>
  <sheetFormatPr defaultColWidth="9.140625" defaultRowHeight="12.75"/>
  <cols>
    <col min="1" max="1" width="7.421875" style="54" customWidth="1"/>
    <col min="2" max="2" width="41.7109375" style="54" customWidth="1"/>
    <col min="3" max="3" width="6.421875" style="54" customWidth="1"/>
    <col min="4" max="4" width="11.8515625" style="54" customWidth="1"/>
    <col min="5" max="5" width="12.00390625" style="54" customWidth="1"/>
    <col min="6" max="6" width="13.28125" style="54" customWidth="1"/>
    <col min="7" max="7" width="10.8515625" style="192" customWidth="1"/>
    <col min="8" max="8" width="16.140625" style="192" customWidth="1"/>
    <col min="9" max="9" width="35.00390625" style="192" customWidth="1"/>
    <col min="10" max="10" width="16.00390625" style="54" customWidth="1"/>
    <col min="11" max="13" width="9.140625" style="54" customWidth="1"/>
    <col min="14" max="14" width="13.8515625" style="54" customWidth="1"/>
    <col min="15" max="15" width="14.8515625" style="54" customWidth="1"/>
    <col min="16" max="16384" width="9.140625" style="54" customWidth="1"/>
  </cols>
  <sheetData>
    <row r="1" spans="1:6" ht="12.75">
      <c r="A1" s="112"/>
      <c r="B1" s="112"/>
      <c r="C1" s="112"/>
      <c r="D1" s="112"/>
      <c r="E1" s="334" t="s">
        <v>357</v>
      </c>
      <c r="F1" s="113"/>
    </row>
    <row r="2" spans="1:6" ht="12.75">
      <c r="A2" s="112"/>
      <c r="B2" s="112"/>
      <c r="C2" s="112"/>
      <c r="D2" s="112"/>
      <c r="E2" s="113" t="s">
        <v>665</v>
      </c>
      <c r="F2" s="113"/>
    </row>
    <row r="3" spans="1:6" ht="12.75">
      <c r="A3" s="112"/>
      <c r="B3" s="112"/>
      <c r="C3" s="112"/>
      <c r="D3" s="112"/>
      <c r="E3" s="113" t="s">
        <v>434</v>
      </c>
      <c r="F3" s="113"/>
    </row>
    <row r="4" spans="1:6" ht="12.75">
      <c r="A4" s="112"/>
      <c r="B4" s="112"/>
      <c r="C4" s="112"/>
      <c r="D4" s="112"/>
      <c r="E4" s="113" t="s">
        <v>353</v>
      </c>
      <c r="F4" s="113"/>
    </row>
    <row r="5" spans="1:6" ht="12.75">
      <c r="A5" s="112"/>
      <c r="B5" s="112"/>
      <c r="C5" s="112"/>
      <c r="D5" s="112"/>
      <c r="E5" s="113" t="s">
        <v>659</v>
      </c>
      <c r="F5" s="113"/>
    </row>
    <row r="6" spans="1:6" ht="12.75">
      <c r="A6" s="112"/>
      <c r="B6" s="112"/>
      <c r="C6" s="112"/>
      <c r="D6" s="112"/>
      <c r="E6" s="112"/>
      <c r="F6" s="112"/>
    </row>
    <row r="7" spans="1:6" ht="12.75">
      <c r="A7" s="112"/>
      <c r="B7" s="112"/>
      <c r="C7" s="112"/>
      <c r="D7" s="112"/>
      <c r="E7" s="112"/>
      <c r="F7" s="112"/>
    </row>
    <row r="8" spans="1:18" ht="12.75">
      <c r="A8" s="113"/>
      <c r="B8" s="113"/>
      <c r="C8" s="113"/>
      <c r="D8" s="113"/>
      <c r="E8" s="334" t="s">
        <v>545</v>
      </c>
      <c r="F8" s="113"/>
      <c r="G8" s="112"/>
      <c r="H8" s="116"/>
      <c r="I8" s="259"/>
      <c r="J8" s="119"/>
      <c r="L8" s="112"/>
      <c r="M8" s="112"/>
      <c r="N8" s="116"/>
      <c r="P8" s="112"/>
      <c r="Q8" s="112"/>
      <c r="R8" s="116"/>
    </row>
    <row r="9" spans="1:18" ht="12.75">
      <c r="A9" s="113"/>
      <c r="B9" s="113"/>
      <c r="C9" s="113"/>
      <c r="D9" s="113"/>
      <c r="E9" s="113" t="s">
        <v>585</v>
      </c>
      <c r="F9" s="113"/>
      <c r="G9" s="335"/>
      <c r="H9" s="334"/>
      <c r="I9" s="113"/>
      <c r="M9" s="112"/>
      <c r="N9" s="116"/>
      <c r="P9" s="112"/>
      <c r="Q9" s="112"/>
      <c r="R9" s="116"/>
    </row>
    <row r="10" spans="1:18" ht="12.75">
      <c r="A10" s="113"/>
      <c r="B10" s="113"/>
      <c r="C10" s="113"/>
      <c r="D10" s="113"/>
      <c r="E10" s="113" t="s">
        <v>434</v>
      </c>
      <c r="F10" s="113"/>
      <c r="G10" s="335"/>
      <c r="H10" s="113"/>
      <c r="I10" s="113"/>
      <c r="M10" s="112"/>
      <c r="N10" s="112"/>
      <c r="P10" s="192"/>
      <c r="Q10" s="112"/>
      <c r="R10" s="112"/>
    </row>
    <row r="11" spans="1:18" ht="12.75">
      <c r="A11" s="113"/>
      <c r="B11" s="113"/>
      <c r="C11" s="113"/>
      <c r="D11" s="113"/>
      <c r="E11" s="113" t="s">
        <v>353</v>
      </c>
      <c r="F11" s="113"/>
      <c r="G11" s="335"/>
      <c r="H11" s="113"/>
      <c r="I11" s="113"/>
      <c r="M11" s="112"/>
      <c r="N11" s="112"/>
      <c r="P11" s="112"/>
      <c r="Q11" s="112"/>
      <c r="R11" s="112"/>
    </row>
    <row r="12" spans="1:9" ht="12.75">
      <c r="A12" s="113"/>
      <c r="B12" s="113"/>
      <c r="C12" s="113"/>
      <c r="D12" s="113"/>
      <c r="E12" s="113" t="s">
        <v>652</v>
      </c>
      <c r="F12" s="113"/>
      <c r="G12" s="335"/>
      <c r="H12" s="113"/>
      <c r="I12" s="113"/>
    </row>
    <row r="13" spans="1:9" ht="12.75">
      <c r="A13" s="113"/>
      <c r="B13" s="113"/>
      <c r="C13" s="113"/>
      <c r="D13" s="113"/>
      <c r="E13" s="113"/>
      <c r="F13" s="113"/>
      <c r="G13" s="335"/>
      <c r="H13" s="113"/>
      <c r="I13" s="113"/>
    </row>
    <row r="14" spans="1:10" ht="12.75">
      <c r="A14" s="113"/>
      <c r="B14" s="113"/>
      <c r="C14" s="113"/>
      <c r="D14" s="113"/>
      <c r="E14" s="113"/>
      <c r="F14" s="113"/>
      <c r="G14" s="113"/>
      <c r="H14" s="113"/>
      <c r="I14" s="120"/>
      <c r="J14" s="119"/>
    </row>
    <row r="15" spans="1:18" ht="18">
      <c r="A15" s="113"/>
      <c r="B15" s="334" t="s">
        <v>446</v>
      </c>
      <c r="C15" s="334"/>
      <c r="D15" s="113"/>
      <c r="E15" s="336"/>
      <c r="F15" s="337"/>
      <c r="G15" s="338"/>
      <c r="H15" s="113"/>
      <c r="I15" s="120"/>
      <c r="J15" s="119"/>
      <c r="L15" s="112"/>
      <c r="M15" s="112"/>
      <c r="N15" s="116"/>
      <c r="P15" s="112"/>
      <c r="Q15" s="112"/>
      <c r="R15" s="116"/>
    </row>
    <row r="16" spans="1:18" ht="18">
      <c r="A16" s="113"/>
      <c r="B16" s="339" t="s">
        <v>603</v>
      </c>
      <c r="C16" s="339"/>
      <c r="D16" s="337"/>
      <c r="E16" s="340"/>
      <c r="F16" s="337"/>
      <c r="G16" s="340"/>
      <c r="H16" s="336"/>
      <c r="I16" s="265"/>
      <c r="J16" s="119"/>
      <c r="L16" s="112"/>
      <c r="M16" s="112"/>
      <c r="N16" s="116"/>
      <c r="P16" s="112"/>
      <c r="Q16" s="112"/>
      <c r="R16" s="116"/>
    </row>
    <row r="17" spans="1:18" ht="17.25" customHeight="1">
      <c r="A17" s="113"/>
      <c r="B17" s="339" t="s">
        <v>447</v>
      </c>
      <c r="C17" s="339"/>
      <c r="D17" s="337"/>
      <c r="E17" s="340"/>
      <c r="F17" s="337"/>
      <c r="G17" s="113"/>
      <c r="H17" s="113"/>
      <c r="I17" s="120"/>
      <c r="J17" s="119"/>
      <c r="K17" s="334"/>
      <c r="L17" s="113"/>
      <c r="M17" s="112"/>
      <c r="N17" s="112"/>
      <c r="P17" s="112"/>
      <c r="Q17" s="112"/>
      <c r="R17" s="112"/>
    </row>
    <row r="18" spans="1:18" ht="17.25" customHeight="1">
      <c r="A18" s="113"/>
      <c r="B18" s="339" t="s">
        <v>448</v>
      </c>
      <c r="C18" s="341"/>
      <c r="D18" s="337"/>
      <c r="E18" s="336"/>
      <c r="F18" s="342"/>
      <c r="G18" s="113"/>
      <c r="H18" s="113"/>
      <c r="I18" s="120"/>
      <c r="J18" s="119"/>
      <c r="K18" s="113"/>
      <c r="L18" s="113"/>
      <c r="M18" s="112"/>
      <c r="N18" s="112"/>
      <c r="P18" s="112"/>
      <c r="Q18" s="112"/>
      <c r="R18" s="112"/>
    </row>
    <row r="19" spans="1:14" ht="14.25" customHeight="1">
      <c r="A19" s="113"/>
      <c r="B19" s="343" t="s">
        <v>604</v>
      </c>
      <c r="C19" s="341"/>
      <c r="D19" s="337"/>
      <c r="E19" s="336"/>
      <c r="F19" s="342"/>
      <c r="G19" s="112"/>
      <c r="H19" s="259"/>
      <c r="I19" s="259"/>
      <c r="J19" s="119"/>
      <c r="K19" s="113"/>
      <c r="L19" s="113"/>
      <c r="M19" s="119"/>
      <c r="N19" s="119"/>
    </row>
    <row r="20" spans="1:14" ht="12" customHeight="1">
      <c r="A20" s="113"/>
      <c r="B20" s="113"/>
      <c r="C20" s="343"/>
      <c r="D20" s="342"/>
      <c r="E20" s="113"/>
      <c r="F20" s="113"/>
      <c r="G20" s="112"/>
      <c r="H20" s="259"/>
      <c r="I20" s="259"/>
      <c r="J20" s="119"/>
      <c r="K20" s="113"/>
      <c r="L20" s="113"/>
      <c r="M20" s="119"/>
      <c r="N20" s="119"/>
    </row>
    <row r="21" spans="1:15" ht="18" customHeight="1">
      <c r="A21" s="113"/>
      <c r="B21" s="343"/>
      <c r="C21" s="343"/>
      <c r="D21" s="342"/>
      <c r="E21" s="113"/>
      <c r="F21" s="344" t="s">
        <v>269</v>
      </c>
      <c r="G21" s="54"/>
      <c r="H21" s="38"/>
      <c r="I21" s="35"/>
      <c r="J21" s="35"/>
      <c r="K21" s="113"/>
      <c r="L21" s="113"/>
      <c r="M21" s="35"/>
      <c r="N21" s="35"/>
      <c r="O21" s="53"/>
    </row>
    <row r="22" spans="1:15" ht="39.75" customHeight="1">
      <c r="A22" s="109" t="s">
        <v>35</v>
      </c>
      <c r="B22" s="18" t="s">
        <v>45</v>
      </c>
      <c r="C22" s="18" t="s">
        <v>53</v>
      </c>
      <c r="D22" s="18" t="s">
        <v>50</v>
      </c>
      <c r="E22" s="18" t="s">
        <v>272</v>
      </c>
      <c r="F22" s="16" t="s">
        <v>268</v>
      </c>
      <c r="I22" s="39"/>
      <c r="J22" s="55"/>
      <c r="K22" s="40"/>
      <c r="L22" s="40"/>
      <c r="M22" s="40"/>
      <c r="N22" s="119"/>
      <c r="O22" s="33"/>
    </row>
    <row r="23" spans="1:15" ht="20.25" customHeight="1">
      <c r="A23" s="42" t="s">
        <v>36</v>
      </c>
      <c r="B23" s="67" t="s">
        <v>69</v>
      </c>
      <c r="C23" s="27" t="s">
        <v>151</v>
      </c>
      <c r="D23" s="18"/>
      <c r="E23" s="29"/>
      <c r="F23" s="65">
        <f>F24+F27+F38+F48+F51</f>
        <v>24631.800000000003</v>
      </c>
      <c r="I23" s="36"/>
      <c r="J23" s="56"/>
      <c r="K23" s="35"/>
      <c r="L23" s="35"/>
      <c r="M23" s="35"/>
      <c r="N23" s="119"/>
      <c r="O23" s="34"/>
    </row>
    <row r="24" spans="1:15" ht="39" customHeight="1">
      <c r="A24" s="42" t="s">
        <v>48</v>
      </c>
      <c r="B24" s="67" t="s">
        <v>128</v>
      </c>
      <c r="C24" s="104" t="s">
        <v>150</v>
      </c>
      <c r="D24" s="16"/>
      <c r="E24" s="87"/>
      <c r="F24" s="71">
        <f>F25</f>
        <v>1523.2</v>
      </c>
      <c r="I24" s="39"/>
      <c r="J24" s="55"/>
      <c r="K24" s="40"/>
      <c r="L24" s="40"/>
      <c r="M24" s="40"/>
      <c r="N24" s="119"/>
      <c r="O24" s="33"/>
    </row>
    <row r="25" spans="1:15" ht="30.75" customHeight="1">
      <c r="A25" s="42" t="s">
        <v>46</v>
      </c>
      <c r="B25" s="67" t="s">
        <v>78</v>
      </c>
      <c r="C25" s="16" t="s">
        <v>77</v>
      </c>
      <c r="D25" s="31" t="s">
        <v>332</v>
      </c>
      <c r="E25" s="87"/>
      <c r="F25" s="71">
        <f>F26</f>
        <v>1523.2</v>
      </c>
      <c r="I25" s="39"/>
      <c r="J25" s="55"/>
      <c r="K25" s="40"/>
      <c r="L25" s="40"/>
      <c r="M25" s="40"/>
      <c r="N25" s="119"/>
      <c r="O25" s="33"/>
    </row>
    <row r="26" spans="1:15" ht="76.5" customHeight="1">
      <c r="A26" s="28" t="s">
        <v>148</v>
      </c>
      <c r="B26" s="68" t="s">
        <v>168</v>
      </c>
      <c r="C26" s="18" t="s">
        <v>77</v>
      </c>
      <c r="D26" s="17" t="s">
        <v>332</v>
      </c>
      <c r="E26" s="29" t="s">
        <v>163</v>
      </c>
      <c r="F26" s="171">
        <v>1523.2</v>
      </c>
      <c r="I26" s="39"/>
      <c r="J26" s="56"/>
      <c r="K26" s="40"/>
      <c r="L26" s="40"/>
      <c r="M26" s="40"/>
      <c r="N26" s="119"/>
      <c r="O26" s="33"/>
    </row>
    <row r="27" spans="1:15" ht="52.5" customHeight="1">
      <c r="A27" s="42" t="s">
        <v>49</v>
      </c>
      <c r="B27" s="67" t="s">
        <v>138</v>
      </c>
      <c r="C27" s="104" t="s">
        <v>152</v>
      </c>
      <c r="D27" s="31"/>
      <c r="E27" s="87"/>
      <c r="F27" s="71">
        <f>F28+F30+F32+F36</f>
        <v>5166.700000000001</v>
      </c>
      <c r="I27" s="39"/>
      <c r="J27" s="55"/>
      <c r="K27" s="40"/>
      <c r="L27" s="40"/>
      <c r="M27" s="40"/>
      <c r="N27" s="119"/>
      <c r="O27" s="33"/>
    </row>
    <row r="28" spans="1:15" ht="42" customHeight="1">
      <c r="A28" s="42" t="s">
        <v>51</v>
      </c>
      <c r="B28" s="67" t="s">
        <v>290</v>
      </c>
      <c r="C28" s="16" t="s">
        <v>64</v>
      </c>
      <c r="D28" s="31" t="s">
        <v>333</v>
      </c>
      <c r="E28" s="102"/>
      <c r="F28" s="71">
        <f>F29</f>
        <v>513.7</v>
      </c>
      <c r="I28" s="36"/>
      <c r="J28" s="56"/>
      <c r="K28" s="35"/>
      <c r="L28" s="35"/>
      <c r="M28" s="35"/>
      <c r="N28" s="119"/>
      <c r="O28" s="34"/>
    </row>
    <row r="29" spans="1:15" ht="83.25" customHeight="1">
      <c r="A29" s="28" t="s">
        <v>613</v>
      </c>
      <c r="B29" s="68" t="s">
        <v>168</v>
      </c>
      <c r="C29" s="18" t="s">
        <v>64</v>
      </c>
      <c r="D29" s="17" t="s">
        <v>333</v>
      </c>
      <c r="E29" s="70" t="s">
        <v>163</v>
      </c>
      <c r="F29" s="171">
        <v>513.7</v>
      </c>
      <c r="I29" s="39"/>
      <c r="J29" s="55"/>
      <c r="K29" s="40"/>
      <c r="L29" s="40"/>
      <c r="M29" s="40"/>
      <c r="N29" s="119"/>
      <c r="O29" s="33"/>
    </row>
    <row r="30" spans="1:15" ht="51.75" customHeight="1">
      <c r="A30" s="42" t="s">
        <v>52</v>
      </c>
      <c r="B30" s="67" t="s">
        <v>126</v>
      </c>
      <c r="C30" s="16" t="s">
        <v>64</v>
      </c>
      <c r="D30" s="31" t="s">
        <v>334</v>
      </c>
      <c r="E30" s="87"/>
      <c r="F30" s="71">
        <f>F31</f>
        <v>133.9</v>
      </c>
      <c r="I30" s="36"/>
      <c r="J30" s="56"/>
      <c r="K30" s="35"/>
      <c r="L30" s="35"/>
      <c r="M30" s="35"/>
      <c r="N30" s="119"/>
      <c r="O30" s="34"/>
    </row>
    <row r="31" spans="1:15" ht="79.5" customHeight="1">
      <c r="A31" s="28" t="s">
        <v>294</v>
      </c>
      <c r="B31" s="68" t="s">
        <v>168</v>
      </c>
      <c r="C31" s="18" t="s">
        <v>64</v>
      </c>
      <c r="D31" s="17" t="s">
        <v>334</v>
      </c>
      <c r="E31" s="70" t="s">
        <v>163</v>
      </c>
      <c r="F31" s="171">
        <v>133.9</v>
      </c>
      <c r="I31" s="36"/>
      <c r="J31" s="56"/>
      <c r="K31" s="35"/>
      <c r="L31" s="35"/>
      <c r="M31" s="35"/>
      <c r="N31" s="119"/>
      <c r="O31" s="34"/>
    </row>
    <row r="32" spans="1:15" ht="40.5" customHeight="1">
      <c r="A32" s="42" t="s">
        <v>324</v>
      </c>
      <c r="B32" s="67" t="s">
        <v>139</v>
      </c>
      <c r="C32" s="16" t="s">
        <v>64</v>
      </c>
      <c r="D32" s="31" t="s">
        <v>335</v>
      </c>
      <c r="E32" s="87"/>
      <c r="F32" s="71">
        <f>F33+F34+F35</f>
        <v>4402.400000000001</v>
      </c>
      <c r="I32" s="36"/>
      <c r="J32" s="56"/>
      <c r="K32" s="35"/>
      <c r="L32" s="35"/>
      <c r="M32" s="35"/>
      <c r="N32" s="119"/>
      <c r="O32" s="34"/>
    </row>
    <row r="33" spans="1:15" ht="77.25" customHeight="1">
      <c r="A33" s="28" t="s">
        <v>324</v>
      </c>
      <c r="B33" s="68" t="s">
        <v>168</v>
      </c>
      <c r="C33" s="18" t="s">
        <v>64</v>
      </c>
      <c r="D33" s="17" t="s">
        <v>335</v>
      </c>
      <c r="E33" s="29" t="s">
        <v>163</v>
      </c>
      <c r="F33" s="345">
        <v>2946.3</v>
      </c>
      <c r="I33" s="36"/>
      <c r="J33" s="261"/>
      <c r="K33" s="35"/>
      <c r="L33" s="35"/>
      <c r="M33" s="35"/>
      <c r="N33" s="119"/>
      <c r="O33" s="74"/>
    </row>
    <row r="34" spans="1:15" ht="46.5" customHeight="1">
      <c r="A34" s="28" t="s">
        <v>325</v>
      </c>
      <c r="B34" s="68" t="s">
        <v>549</v>
      </c>
      <c r="C34" s="18" t="s">
        <v>64</v>
      </c>
      <c r="D34" s="17" t="s">
        <v>335</v>
      </c>
      <c r="E34" s="29" t="s">
        <v>164</v>
      </c>
      <c r="F34" s="345">
        <v>1449.9</v>
      </c>
      <c r="I34" s="36"/>
      <c r="J34" s="346"/>
      <c r="K34" s="35"/>
      <c r="L34" s="35"/>
      <c r="M34" s="35"/>
      <c r="N34" s="119"/>
      <c r="O34" s="34"/>
    </row>
    <row r="35" spans="1:14" ht="15.75" customHeight="1">
      <c r="A35" s="28" t="s">
        <v>326</v>
      </c>
      <c r="B35" s="68" t="s">
        <v>167</v>
      </c>
      <c r="C35" s="18" t="s">
        <v>64</v>
      </c>
      <c r="D35" s="17" t="s">
        <v>335</v>
      </c>
      <c r="E35" s="29" t="s">
        <v>165</v>
      </c>
      <c r="F35" s="345">
        <v>6.2</v>
      </c>
      <c r="I35" s="36"/>
      <c r="J35" s="48"/>
      <c r="K35" s="35"/>
      <c r="L35" s="35"/>
      <c r="M35" s="35"/>
      <c r="N35" s="119"/>
    </row>
    <row r="36" spans="1:14" ht="52.5" customHeight="1">
      <c r="A36" s="42" t="s">
        <v>327</v>
      </c>
      <c r="B36" s="69" t="s">
        <v>329</v>
      </c>
      <c r="C36" s="16" t="s">
        <v>64</v>
      </c>
      <c r="D36" s="88" t="s">
        <v>342</v>
      </c>
      <c r="E36" s="61"/>
      <c r="F36" s="71">
        <f>F37</f>
        <v>116.7</v>
      </c>
      <c r="I36" s="39"/>
      <c r="J36" s="55"/>
      <c r="K36" s="40"/>
      <c r="L36" s="40"/>
      <c r="M36" s="40"/>
      <c r="N36" s="119"/>
    </row>
    <row r="37" spans="1:14" ht="16.5" customHeight="1">
      <c r="A37" s="28" t="s">
        <v>328</v>
      </c>
      <c r="B37" s="37" t="s">
        <v>167</v>
      </c>
      <c r="C37" s="18" t="s">
        <v>64</v>
      </c>
      <c r="D37" s="89" t="s">
        <v>342</v>
      </c>
      <c r="E37" s="61" t="s">
        <v>165</v>
      </c>
      <c r="F37" s="171">
        <v>116.7</v>
      </c>
      <c r="I37" s="36"/>
      <c r="J37" s="56"/>
      <c r="K37" s="35"/>
      <c r="L37" s="35"/>
      <c r="M37" s="35"/>
      <c r="N37" s="119"/>
    </row>
    <row r="38" spans="1:14" ht="66" customHeight="1">
      <c r="A38" s="42" t="s">
        <v>71</v>
      </c>
      <c r="B38" s="67" t="s">
        <v>127</v>
      </c>
      <c r="C38" s="16" t="s">
        <v>70</v>
      </c>
      <c r="D38" s="31"/>
      <c r="E38" s="87"/>
      <c r="F38" s="65">
        <f>F39+F43+F45</f>
        <v>17851.7</v>
      </c>
      <c r="I38" s="39"/>
      <c r="J38" s="56"/>
      <c r="K38" s="119"/>
      <c r="L38" s="119"/>
      <c r="M38" s="119"/>
      <c r="N38" s="119"/>
    </row>
    <row r="39" spans="1:14" ht="39" customHeight="1">
      <c r="A39" s="42" t="s">
        <v>402</v>
      </c>
      <c r="B39" s="67" t="s">
        <v>366</v>
      </c>
      <c r="C39" s="16" t="s">
        <v>70</v>
      </c>
      <c r="D39" s="31" t="s">
        <v>344</v>
      </c>
      <c r="E39" s="87"/>
      <c r="F39" s="71">
        <f>F40+F41+F42</f>
        <v>16295.1</v>
      </c>
      <c r="I39" s="39"/>
      <c r="J39" s="56"/>
      <c r="K39" s="40"/>
      <c r="L39" s="40"/>
      <c r="M39" s="35"/>
      <c r="N39" s="41"/>
    </row>
    <row r="40" spans="1:14" ht="74.25" customHeight="1">
      <c r="A40" s="28" t="s">
        <v>403</v>
      </c>
      <c r="B40" s="68" t="s">
        <v>196</v>
      </c>
      <c r="C40" s="18" t="s">
        <v>70</v>
      </c>
      <c r="D40" s="17" t="s">
        <v>344</v>
      </c>
      <c r="E40" s="29" t="s">
        <v>163</v>
      </c>
      <c r="F40" s="171">
        <v>12084.1</v>
      </c>
      <c r="I40" s="39"/>
      <c r="J40" s="56"/>
      <c r="K40" s="40"/>
      <c r="L40" s="40"/>
      <c r="M40" s="35"/>
      <c r="N40" s="41"/>
    </row>
    <row r="41" spans="1:14" ht="39.75" customHeight="1">
      <c r="A41" s="28" t="s">
        <v>643</v>
      </c>
      <c r="B41" s="68" t="s">
        <v>550</v>
      </c>
      <c r="C41" s="18" t="s">
        <v>70</v>
      </c>
      <c r="D41" s="17" t="s">
        <v>344</v>
      </c>
      <c r="E41" s="29" t="s">
        <v>164</v>
      </c>
      <c r="F41" s="171">
        <v>4174</v>
      </c>
      <c r="I41" s="39"/>
      <c r="J41" s="56"/>
      <c r="K41" s="40"/>
      <c r="L41" s="40"/>
      <c r="M41" s="35"/>
      <c r="N41" s="41"/>
    </row>
    <row r="42" spans="1:14" ht="18" customHeight="1">
      <c r="A42" s="28" t="s">
        <v>644</v>
      </c>
      <c r="B42" s="68" t="s">
        <v>167</v>
      </c>
      <c r="C42" s="18" t="s">
        <v>70</v>
      </c>
      <c r="D42" s="17" t="s">
        <v>344</v>
      </c>
      <c r="E42" s="29" t="s">
        <v>165</v>
      </c>
      <c r="F42" s="171">
        <v>37</v>
      </c>
      <c r="I42" s="39"/>
      <c r="J42" s="56"/>
      <c r="K42" s="40"/>
      <c r="L42" s="40"/>
      <c r="M42" s="35"/>
      <c r="N42" s="41"/>
    </row>
    <row r="43" spans="1:14" ht="75.75" customHeight="1">
      <c r="A43" s="42" t="s">
        <v>73</v>
      </c>
      <c r="B43" s="67" t="s">
        <v>551</v>
      </c>
      <c r="C43" s="16" t="s">
        <v>70</v>
      </c>
      <c r="D43" s="31" t="s">
        <v>347</v>
      </c>
      <c r="E43" s="29"/>
      <c r="F43" s="71">
        <f>F44</f>
        <v>6.9</v>
      </c>
      <c r="I43" s="44"/>
      <c r="J43" s="55"/>
      <c r="K43" s="35"/>
      <c r="L43" s="35"/>
      <c r="M43" s="35"/>
      <c r="N43" s="74"/>
    </row>
    <row r="44" spans="1:14" ht="38.25" customHeight="1">
      <c r="A44" s="28" t="s">
        <v>76</v>
      </c>
      <c r="B44" s="68" t="s">
        <v>550</v>
      </c>
      <c r="C44" s="18" t="s">
        <v>70</v>
      </c>
      <c r="D44" s="17" t="s">
        <v>347</v>
      </c>
      <c r="E44" s="29" t="s">
        <v>164</v>
      </c>
      <c r="F44" s="171">
        <v>6.9</v>
      </c>
      <c r="I44" s="44"/>
      <c r="J44" s="55"/>
      <c r="K44" s="40"/>
      <c r="L44" s="40"/>
      <c r="M44" s="35"/>
      <c r="N44" s="41"/>
    </row>
    <row r="45" spans="1:14" ht="63.75" customHeight="1">
      <c r="A45" s="42" t="s">
        <v>404</v>
      </c>
      <c r="B45" s="67" t="s">
        <v>367</v>
      </c>
      <c r="C45" s="16" t="s">
        <v>70</v>
      </c>
      <c r="D45" s="31" t="s">
        <v>368</v>
      </c>
      <c r="E45" s="90"/>
      <c r="F45" s="65">
        <f>F46+F47</f>
        <v>1549.7</v>
      </c>
      <c r="I45" s="44"/>
      <c r="J45" s="56"/>
      <c r="K45" s="119"/>
      <c r="L45" s="119"/>
      <c r="M45" s="119"/>
      <c r="N45" s="119"/>
    </row>
    <row r="46" spans="1:14" ht="72.75" customHeight="1">
      <c r="A46" s="28" t="s">
        <v>405</v>
      </c>
      <c r="B46" s="68" t="s">
        <v>196</v>
      </c>
      <c r="C46" s="18" t="s">
        <v>70</v>
      </c>
      <c r="D46" s="17" t="s">
        <v>368</v>
      </c>
      <c r="E46" s="91">
        <v>100</v>
      </c>
      <c r="F46" s="171">
        <v>1423.5</v>
      </c>
      <c r="I46" s="44"/>
      <c r="J46" s="48"/>
      <c r="K46" s="119"/>
      <c r="L46" s="119"/>
      <c r="M46" s="119"/>
      <c r="N46" s="119"/>
    </row>
    <row r="47" spans="1:14" ht="36.75" customHeight="1">
      <c r="A47" s="28" t="s">
        <v>645</v>
      </c>
      <c r="B47" s="68" t="s">
        <v>550</v>
      </c>
      <c r="C47" s="18" t="s">
        <v>70</v>
      </c>
      <c r="D47" s="17" t="s">
        <v>368</v>
      </c>
      <c r="E47" s="91">
        <v>200</v>
      </c>
      <c r="F47" s="225">
        <v>126.2</v>
      </c>
      <c r="I47" s="259"/>
      <c r="J47" s="48"/>
      <c r="N47" s="119"/>
    </row>
    <row r="48" spans="1:14" ht="19.5" customHeight="1">
      <c r="A48" s="42" t="s">
        <v>133</v>
      </c>
      <c r="B48" s="67" t="s">
        <v>170</v>
      </c>
      <c r="C48" s="16" t="s">
        <v>411</v>
      </c>
      <c r="D48" s="31"/>
      <c r="E48" s="87"/>
      <c r="F48" s="71">
        <v>70</v>
      </c>
      <c r="I48" s="259"/>
      <c r="J48" s="56"/>
      <c r="N48" s="119"/>
    </row>
    <row r="49" spans="1:14" ht="18" customHeight="1">
      <c r="A49" s="42" t="s">
        <v>134</v>
      </c>
      <c r="B49" s="67" t="s">
        <v>370</v>
      </c>
      <c r="C49" s="16" t="s">
        <v>171</v>
      </c>
      <c r="D49" s="31" t="s">
        <v>336</v>
      </c>
      <c r="E49" s="29"/>
      <c r="F49" s="71">
        <v>70</v>
      </c>
      <c r="I49" s="44"/>
      <c r="J49" s="55"/>
      <c r="K49" s="119"/>
      <c r="L49" s="119"/>
      <c r="M49" s="119"/>
      <c r="N49" s="119"/>
    </row>
    <row r="50" spans="1:14" ht="25.5" customHeight="1">
      <c r="A50" s="28" t="s">
        <v>406</v>
      </c>
      <c r="B50" s="68" t="s">
        <v>167</v>
      </c>
      <c r="C50" s="18" t="s">
        <v>171</v>
      </c>
      <c r="D50" s="17" t="s">
        <v>336</v>
      </c>
      <c r="E50" s="29" t="s">
        <v>165</v>
      </c>
      <c r="F50" s="171">
        <v>70</v>
      </c>
      <c r="I50" s="44"/>
      <c r="J50" s="56"/>
      <c r="K50" s="119"/>
      <c r="L50" s="119"/>
      <c r="M50" s="119"/>
      <c r="N50" s="119"/>
    </row>
    <row r="51" spans="1:14" ht="30" customHeight="1">
      <c r="A51" s="31" t="s">
        <v>89</v>
      </c>
      <c r="B51" s="67" t="s">
        <v>72</v>
      </c>
      <c r="C51" s="16" t="s">
        <v>412</v>
      </c>
      <c r="D51" s="31"/>
      <c r="E51" s="29"/>
      <c r="F51" s="65">
        <f>F52+F54</f>
        <v>20.2</v>
      </c>
      <c r="I51" s="259"/>
      <c r="J51" s="48"/>
      <c r="M51" s="119"/>
      <c r="N51" s="119"/>
    </row>
    <row r="52" spans="1:14" ht="30.75" customHeight="1">
      <c r="A52" s="31" t="s">
        <v>407</v>
      </c>
      <c r="B52" s="67" t="s">
        <v>321</v>
      </c>
      <c r="C52" s="16" t="s">
        <v>90</v>
      </c>
      <c r="D52" s="31" t="s">
        <v>371</v>
      </c>
      <c r="E52" s="87"/>
      <c r="F52" s="71">
        <f>F53</f>
        <v>10.1</v>
      </c>
      <c r="I52" s="259"/>
      <c r="J52" s="55"/>
      <c r="M52" s="119"/>
      <c r="N52" s="119"/>
    </row>
    <row r="53" spans="1:14" ht="42.75" customHeight="1">
      <c r="A53" s="17" t="s">
        <v>408</v>
      </c>
      <c r="B53" s="68" t="s">
        <v>550</v>
      </c>
      <c r="C53" s="18" t="s">
        <v>90</v>
      </c>
      <c r="D53" s="17" t="s">
        <v>371</v>
      </c>
      <c r="E53" s="29" t="s">
        <v>164</v>
      </c>
      <c r="F53" s="171">
        <v>10.1</v>
      </c>
      <c r="I53" s="259"/>
      <c r="J53" s="55"/>
      <c r="K53" s="119"/>
      <c r="L53" s="119"/>
      <c r="M53" s="119"/>
      <c r="N53" s="119"/>
    </row>
    <row r="54" spans="1:14" ht="101.25" customHeight="1">
      <c r="A54" s="31" t="s">
        <v>409</v>
      </c>
      <c r="B54" s="67" t="s">
        <v>552</v>
      </c>
      <c r="C54" s="16" t="s">
        <v>90</v>
      </c>
      <c r="D54" s="31" t="s">
        <v>372</v>
      </c>
      <c r="E54" s="87"/>
      <c r="F54" s="71">
        <f>F55</f>
        <v>10.1</v>
      </c>
      <c r="I54" s="259"/>
      <c r="J54" s="56"/>
      <c r="K54" s="119"/>
      <c r="L54" s="119"/>
      <c r="M54" s="119"/>
      <c r="N54" s="119"/>
    </row>
    <row r="55" spans="1:14" ht="38.25" customHeight="1">
      <c r="A55" s="17" t="s">
        <v>410</v>
      </c>
      <c r="B55" s="68" t="s">
        <v>550</v>
      </c>
      <c r="C55" s="18" t="s">
        <v>90</v>
      </c>
      <c r="D55" s="17" t="s">
        <v>372</v>
      </c>
      <c r="E55" s="29" t="s">
        <v>164</v>
      </c>
      <c r="F55" s="171">
        <v>10.1</v>
      </c>
      <c r="I55" s="39"/>
      <c r="J55" s="55"/>
      <c r="K55" s="40"/>
      <c r="L55" s="35"/>
      <c r="M55" s="35"/>
      <c r="N55" s="41"/>
    </row>
    <row r="56" spans="1:14" ht="34.5" customHeight="1">
      <c r="A56" s="31" t="s">
        <v>37</v>
      </c>
      <c r="B56" s="67" t="s">
        <v>66</v>
      </c>
      <c r="C56" s="27" t="s">
        <v>152</v>
      </c>
      <c r="D56" s="17"/>
      <c r="E56" s="18"/>
      <c r="F56" s="65">
        <f>F57</f>
        <v>5.7</v>
      </c>
      <c r="I56" s="39"/>
      <c r="J56" s="56"/>
      <c r="K56" s="40"/>
      <c r="L56" s="35"/>
      <c r="M56" s="35"/>
      <c r="N56" s="41"/>
    </row>
    <row r="57" spans="1:14" ht="57" customHeight="1">
      <c r="A57" s="31" t="s">
        <v>87</v>
      </c>
      <c r="B57" s="67" t="s">
        <v>91</v>
      </c>
      <c r="C57" s="104" t="s">
        <v>413</v>
      </c>
      <c r="D57" s="31"/>
      <c r="E57" s="92"/>
      <c r="F57" s="71">
        <f>F58</f>
        <v>5.7</v>
      </c>
      <c r="I57" s="259"/>
      <c r="J57" s="48"/>
      <c r="K57" s="119"/>
      <c r="L57" s="119"/>
      <c r="M57" s="119"/>
      <c r="N57" s="119"/>
    </row>
    <row r="58" spans="1:14" ht="87.75" customHeight="1">
      <c r="A58" s="31" t="s">
        <v>262</v>
      </c>
      <c r="B58" s="227" t="s">
        <v>431</v>
      </c>
      <c r="C58" s="16" t="s">
        <v>65</v>
      </c>
      <c r="D58" s="31" t="s">
        <v>373</v>
      </c>
      <c r="E58" s="92"/>
      <c r="F58" s="71">
        <f>F59</f>
        <v>5.7</v>
      </c>
      <c r="I58" s="259"/>
      <c r="J58" s="48"/>
      <c r="K58" s="119"/>
      <c r="L58" s="119"/>
      <c r="M58" s="119"/>
      <c r="N58" s="119"/>
    </row>
    <row r="59" spans="1:14" ht="39" customHeight="1">
      <c r="A59" s="17" t="s">
        <v>612</v>
      </c>
      <c r="B59" s="68" t="s">
        <v>550</v>
      </c>
      <c r="C59" s="18" t="s">
        <v>65</v>
      </c>
      <c r="D59" s="17" t="s">
        <v>373</v>
      </c>
      <c r="E59" s="29" t="s">
        <v>164</v>
      </c>
      <c r="F59" s="171">
        <v>5.7</v>
      </c>
      <c r="I59" s="259"/>
      <c r="J59" s="55"/>
      <c r="K59" s="119"/>
      <c r="L59" s="119"/>
      <c r="M59" s="119"/>
      <c r="N59" s="119"/>
    </row>
    <row r="60" spans="1:14" ht="18.75" customHeight="1">
      <c r="A60" s="31" t="s">
        <v>38</v>
      </c>
      <c r="B60" s="67" t="s">
        <v>130</v>
      </c>
      <c r="C60" s="27" t="s">
        <v>154</v>
      </c>
      <c r="D60" s="17"/>
      <c r="E60" s="29"/>
      <c r="F60" s="65">
        <f>F61+F64</f>
        <v>364.29999999999995</v>
      </c>
      <c r="I60" s="259"/>
      <c r="J60" s="56"/>
      <c r="K60" s="119"/>
      <c r="L60" s="119"/>
      <c r="M60" s="119"/>
      <c r="N60" s="119"/>
    </row>
    <row r="61" spans="1:14" ht="23.25" customHeight="1">
      <c r="A61" s="31" t="s">
        <v>56</v>
      </c>
      <c r="B61" s="67" t="s">
        <v>135</v>
      </c>
      <c r="C61" s="104" t="s">
        <v>151</v>
      </c>
      <c r="D61" s="17"/>
      <c r="E61" s="29"/>
      <c r="F61" s="65">
        <f>F62</f>
        <v>349.4</v>
      </c>
      <c r="I61" s="259"/>
      <c r="J61" s="48"/>
      <c r="K61" s="119"/>
      <c r="L61" s="119"/>
      <c r="M61" s="119"/>
      <c r="N61" s="119"/>
    </row>
    <row r="62" spans="1:14" ht="61.5" customHeight="1">
      <c r="A62" s="31" t="s">
        <v>108</v>
      </c>
      <c r="B62" s="67" t="s">
        <v>459</v>
      </c>
      <c r="C62" s="16" t="s">
        <v>131</v>
      </c>
      <c r="D62" s="31" t="s">
        <v>375</v>
      </c>
      <c r="E62" s="29"/>
      <c r="F62" s="71">
        <f>F63</f>
        <v>349.4</v>
      </c>
      <c r="I62" s="259"/>
      <c r="J62" s="55"/>
      <c r="K62" s="119"/>
      <c r="L62" s="119"/>
      <c r="M62" s="119"/>
      <c r="N62" s="119"/>
    </row>
    <row r="63" spans="1:14" ht="35.25" customHeight="1">
      <c r="A63" s="28" t="s">
        <v>252</v>
      </c>
      <c r="B63" s="68" t="s">
        <v>172</v>
      </c>
      <c r="C63" s="18" t="s">
        <v>131</v>
      </c>
      <c r="D63" s="17" t="s">
        <v>375</v>
      </c>
      <c r="E63" s="29" t="s">
        <v>164</v>
      </c>
      <c r="F63" s="225">
        <v>349.4</v>
      </c>
      <c r="I63" s="259"/>
      <c r="J63" s="55"/>
      <c r="K63" s="119"/>
      <c r="L63" s="119"/>
      <c r="M63" s="119"/>
      <c r="N63" s="119"/>
    </row>
    <row r="64" spans="1:14" ht="35.25" customHeight="1">
      <c r="A64" s="31" t="s">
        <v>634</v>
      </c>
      <c r="B64" s="27" t="s">
        <v>635</v>
      </c>
      <c r="C64" s="104" t="s">
        <v>636</v>
      </c>
      <c r="D64" s="113"/>
      <c r="E64" s="29"/>
      <c r="F64" s="71">
        <f>F65</f>
        <v>14.9</v>
      </c>
      <c r="I64" s="259"/>
      <c r="J64" s="55"/>
      <c r="K64" s="119"/>
      <c r="L64" s="119"/>
      <c r="M64" s="119"/>
      <c r="N64" s="119"/>
    </row>
    <row r="65" spans="1:14" ht="37.5" customHeight="1">
      <c r="A65" s="31" t="s">
        <v>637</v>
      </c>
      <c r="B65" s="67" t="s">
        <v>560</v>
      </c>
      <c r="C65" s="16" t="s">
        <v>630</v>
      </c>
      <c r="D65" s="31" t="s">
        <v>376</v>
      </c>
      <c r="E65" s="29"/>
      <c r="F65" s="71">
        <f>F66</f>
        <v>14.9</v>
      </c>
      <c r="I65" s="259"/>
      <c r="J65" s="56"/>
      <c r="K65" s="119"/>
      <c r="L65" s="119"/>
      <c r="M65" s="119"/>
      <c r="N65" s="119"/>
    </row>
    <row r="66" spans="1:14" ht="42" customHeight="1">
      <c r="A66" s="28" t="s">
        <v>638</v>
      </c>
      <c r="B66" s="68" t="s">
        <v>550</v>
      </c>
      <c r="C66" s="18" t="s">
        <v>630</v>
      </c>
      <c r="D66" s="17" t="s">
        <v>376</v>
      </c>
      <c r="E66" s="29" t="s">
        <v>164</v>
      </c>
      <c r="F66" s="171">
        <v>14.9</v>
      </c>
      <c r="I66" s="259"/>
      <c r="J66" s="55"/>
      <c r="K66" s="119"/>
      <c r="L66" s="119"/>
      <c r="M66" s="119"/>
      <c r="N66" s="119"/>
    </row>
    <row r="67" spans="1:14" ht="21" customHeight="1">
      <c r="A67" s="31" t="s">
        <v>43</v>
      </c>
      <c r="B67" s="67" t="s">
        <v>155</v>
      </c>
      <c r="C67" s="27" t="s">
        <v>156</v>
      </c>
      <c r="D67" s="17"/>
      <c r="E67" s="29"/>
      <c r="F67" s="65">
        <f>F68</f>
        <v>18753.5</v>
      </c>
      <c r="I67" s="259"/>
      <c r="J67" s="56"/>
      <c r="K67" s="119"/>
      <c r="L67" s="119"/>
      <c r="M67" s="119"/>
      <c r="N67" s="119"/>
    </row>
    <row r="68" spans="1:14" ht="27.75" customHeight="1">
      <c r="A68" s="31" t="s">
        <v>57</v>
      </c>
      <c r="B68" s="67" t="s">
        <v>8</v>
      </c>
      <c r="C68" s="104" t="s">
        <v>152</v>
      </c>
      <c r="D68" s="60"/>
      <c r="E68" s="90"/>
      <c r="F68" s="71">
        <f>F69+F71</f>
        <v>18753.5</v>
      </c>
      <c r="I68" s="259"/>
      <c r="J68" s="55"/>
      <c r="K68" s="119"/>
      <c r="L68" s="119"/>
      <c r="M68" s="119"/>
      <c r="N68" s="119"/>
    </row>
    <row r="69" spans="1:14" ht="28.5" customHeight="1">
      <c r="A69" s="31" t="s">
        <v>62</v>
      </c>
      <c r="B69" s="67" t="s">
        <v>176</v>
      </c>
      <c r="C69" s="16" t="s">
        <v>7</v>
      </c>
      <c r="D69" s="31" t="s">
        <v>377</v>
      </c>
      <c r="E69" s="90"/>
      <c r="F69" s="71">
        <f>F70</f>
        <v>14573.1</v>
      </c>
      <c r="I69" s="259"/>
      <c r="J69" s="56"/>
      <c r="K69" s="119"/>
      <c r="L69" s="119"/>
      <c r="M69" s="119"/>
      <c r="N69" s="119"/>
    </row>
    <row r="70" spans="1:14" ht="41.25" customHeight="1">
      <c r="A70" s="28" t="s">
        <v>129</v>
      </c>
      <c r="B70" s="68" t="s">
        <v>550</v>
      </c>
      <c r="C70" s="18" t="s">
        <v>7</v>
      </c>
      <c r="D70" s="17" t="s">
        <v>377</v>
      </c>
      <c r="E70" s="29" t="s">
        <v>164</v>
      </c>
      <c r="F70" s="347">
        <v>14573.1</v>
      </c>
      <c r="G70" s="338"/>
      <c r="I70" s="44"/>
      <c r="J70" s="55"/>
      <c r="K70" s="119"/>
      <c r="L70" s="119"/>
      <c r="M70" s="119"/>
      <c r="N70" s="119"/>
    </row>
    <row r="71" spans="1:14" ht="27.75" customHeight="1">
      <c r="A71" s="31" t="s">
        <v>61</v>
      </c>
      <c r="B71" s="67" t="s">
        <v>177</v>
      </c>
      <c r="C71" s="16" t="s">
        <v>7</v>
      </c>
      <c r="D71" s="42" t="s">
        <v>378</v>
      </c>
      <c r="E71" s="90"/>
      <c r="F71" s="71">
        <f>F72</f>
        <v>4180.4</v>
      </c>
      <c r="G71" s="338"/>
      <c r="I71" s="44"/>
      <c r="J71" s="55"/>
      <c r="K71" s="119"/>
      <c r="L71" s="119"/>
      <c r="M71" s="119"/>
      <c r="N71" s="119"/>
    </row>
    <row r="72" spans="1:14" ht="38.25" customHeight="1">
      <c r="A72" s="28" t="s">
        <v>140</v>
      </c>
      <c r="B72" s="68" t="s">
        <v>550</v>
      </c>
      <c r="C72" s="18" t="s">
        <v>7</v>
      </c>
      <c r="D72" s="17" t="s">
        <v>378</v>
      </c>
      <c r="E72" s="29" t="s">
        <v>164</v>
      </c>
      <c r="F72" s="225">
        <v>4180.4</v>
      </c>
      <c r="G72" s="338"/>
      <c r="I72" s="44"/>
      <c r="J72" s="55"/>
      <c r="K72" s="119"/>
      <c r="L72" s="119"/>
      <c r="M72" s="119"/>
      <c r="N72" s="119"/>
    </row>
    <row r="73" spans="1:14" ht="15.75" customHeight="1">
      <c r="A73" s="31" t="s">
        <v>44</v>
      </c>
      <c r="B73" s="67" t="s">
        <v>178</v>
      </c>
      <c r="C73" s="27" t="s">
        <v>267</v>
      </c>
      <c r="D73" s="62"/>
      <c r="E73" s="87"/>
      <c r="F73" s="71">
        <f>F74</f>
        <v>2.9</v>
      </c>
      <c r="I73" s="45"/>
      <c r="J73" s="55"/>
      <c r="K73" s="119"/>
      <c r="L73" s="119"/>
      <c r="M73" s="119"/>
      <c r="N73" s="119"/>
    </row>
    <row r="74" spans="1:14" ht="34.5" customHeight="1">
      <c r="A74" s="31" t="s">
        <v>58</v>
      </c>
      <c r="B74" s="67" t="s">
        <v>180</v>
      </c>
      <c r="C74" s="105" t="s">
        <v>414</v>
      </c>
      <c r="D74" s="62"/>
      <c r="E74" s="87"/>
      <c r="F74" s="71">
        <f>F75</f>
        <v>2.9</v>
      </c>
      <c r="I74" s="44"/>
      <c r="J74" s="55"/>
      <c r="K74" s="119"/>
      <c r="L74" s="119"/>
      <c r="M74" s="119"/>
      <c r="N74" s="119"/>
    </row>
    <row r="75" spans="1:14" ht="42.75" customHeight="1">
      <c r="A75" s="31" t="s">
        <v>33</v>
      </c>
      <c r="B75" s="67" t="s">
        <v>554</v>
      </c>
      <c r="C75" s="16" t="s">
        <v>181</v>
      </c>
      <c r="D75" s="42" t="s">
        <v>379</v>
      </c>
      <c r="E75" s="113"/>
      <c r="F75" s="71">
        <f>F76</f>
        <v>2.9</v>
      </c>
      <c r="I75" s="348"/>
      <c r="J75" s="56"/>
      <c r="K75" s="119"/>
      <c r="L75" s="119"/>
      <c r="M75" s="119"/>
      <c r="N75" s="119"/>
    </row>
    <row r="76" spans="1:14" ht="41.25" customHeight="1">
      <c r="A76" s="28" t="s">
        <v>253</v>
      </c>
      <c r="B76" s="68" t="s">
        <v>550</v>
      </c>
      <c r="C76" s="18" t="s">
        <v>181</v>
      </c>
      <c r="D76" s="17" t="s">
        <v>379</v>
      </c>
      <c r="E76" s="29" t="s">
        <v>164</v>
      </c>
      <c r="F76" s="171">
        <v>2.9</v>
      </c>
      <c r="I76" s="44"/>
      <c r="J76" s="55"/>
      <c r="K76" s="119"/>
      <c r="L76" s="119"/>
      <c r="M76" s="119"/>
      <c r="N76" s="119"/>
    </row>
    <row r="77" spans="1:14" ht="19.5" customHeight="1">
      <c r="A77" s="31" t="s">
        <v>39</v>
      </c>
      <c r="B77" s="67" t="s">
        <v>41</v>
      </c>
      <c r="C77" s="27" t="s">
        <v>157</v>
      </c>
      <c r="D77" s="31"/>
      <c r="E77" s="87"/>
      <c r="F77" s="71">
        <f>F78+F81+F84</f>
        <v>736.1</v>
      </c>
      <c r="I77" s="44"/>
      <c r="J77" s="55"/>
      <c r="K77" s="119"/>
      <c r="L77" s="119"/>
      <c r="M77" s="119"/>
      <c r="N77" s="119"/>
    </row>
    <row r="78" spans="1:14" ht="44.25" customHeight="1">
      <c r="A78" s="31" t="s">
        <v>59</v>
      </c>
      <c r="B78" s="67" t="s">
        <v>137</v>
      </c>
      <c r="C78" s="104" t="s">
        <v>156</v>
      </c>
      <c r="D78" s="31"/>
      <c r="E78" s="29"/>
      <c r="F78" s="71">
        <f>F79</f>
        <v>90.6</v>
      </c>
      <c r="I78" s="44"/>
      <c r="J78" s="56"/>
      <c r="K78" s="119"/>
      <c r="L78" s="119"/>
      <c r="M78" s="119"/>
      <c r="N78" s="119"/>
    </row>
    <row r="79" spans="1:14" ht="89.25" customHeight="1">
      <c r="A79" s="31" t="s">
        <v>60</v>
      </c>
      <c r="B79" s="72" t="s">
        <v>380</v>
      </c>
      <c r="C79" s="16" t="s">
        <v>136</v>
      </c>
      <c r="D79" s="31" t="s">
        <v>337</v>
      </c>
      <c r="E79" s="29"/>
      <c r="F79" s="71">
        <f>F80</f>
        <v>90.6</v>
      </c>
      <c r="I79" s="44"/>
      <c r="J79" s="56"/>
      <c r="K79" s="119"/>
      <c r="L79" s="119"/>
      <c r="M79" s="119"/>
      <c r="N79" s="119"/>
    </row>
    <row r="80" spans="1:14" ht="41.25" customHeight="1">
      <c r="A80" s="17" t="s">
        <v>254</v>
      </c>
      <c r="B80" s="68" t="s">
        <v>550</v>
      </c>
      <c r="C80" s="18" t="s">
        <v>136</v>
      </c>
      <c r="D80" s="17" t="s">
        <v>337</v>
      </c>
      <c r="E80" s="29" t="s">
        <v>164</v>
      </c>
      <c r="F80" s="171">
        <v>90.6</v>
      </c>
      <c r="I80" s="44"/>
      <c r="J80" s="56"/>
      <c r="K80" s="119"/>
      <c r="L80" s="119"/>
      <c r="M80" s="119"/>
      <c r="N80" s="119"/>
    </row>
    <row r="81" spans="1:14" ht="18.75" customHeight="1">
      <c r="A81" s="31" t="s">
        <v>255</v>
      </c>
      <c r="B81" s="67" t="s">
        <v>436</v>
      </c>
      <c r="C81" s="104" t="s">
        <v>157</v>
      </c>
      <c r="D81" s="31"/>
      <c r="E81" s="29"/>
      <c r="F81" s="71">
        <f>F82</f>
        <v>522.5</v>
      </c>
      <c r="I81" s="44"/>
      <c r="J81" s="55"/>
      <c r="K81" s="119"/>
      <c r="L81" s="119"/>
      <c r="M81" s="119"/>
      <c r="N81" s="119"/>
    </row>
    <row r="82" spans="1:14" ht="44.25" customHeight="1">
      <c r="A82" s="31" t="s">
        <v>256</v>
      </c>
      <c r="B82" s="67" t="s">
        <v>561</v>
      </c>
      <c r="C82" s="16" t="s">
        <v>68</v>
      </c>
      <c r="D82" s="31" t="s">
        <v>381</v>
      </c>
      <c r="E82" s="29"/>
      <c r="F82" s="71">
        <f>F83</f>
        <v>522.5</v>
      </c>
      <c r="I82" s="44"/>
      <c r="J82" s="56"/>
      <c r="K82" s="119"/>
      <c r="L82" s="119"/>
      <c r="M82" s="119"/>
      <c r="N82" s="119"/>
    </row>
    <row r="83" spans="1:14" ht="43.5" customHeight="1">
      <c r="A83" s="17" t="s">
        <v>257</v>
      </c>
      <c r="B83" s="68" t="s">
        <v>550</v>
      </c>
      <c r="C83" s="18" t="s">
        <v>68</v>
      </c>
      <c r="D83" s="17" t="s">
        <v>381</v>
      </c>
      <c r="E83" s="29" t="s">
        <v>164</v>
      </c>
      <c r="F83" s="171">
        <v>522.5</v>
      </c>
      <c r="I83" s="44"/>
      <c r="J83" s="55"/>
      <c r="K83" s="119"/>
      <c r="L83" s="119"/>
      <c r="M83" s="119"/>
      <c r="N83" s="119"/>
    </row>
    <row r="84" spans="1:14" ht="26.25" customHeight="1">
      <c r="A84" s="31" t="s">
        <v>449</v>
      </c>
      <c r="B84" s="67" t="s">
        <v>438</v>
      </c>
      <c r="C84" s="104" t="s">
        <v>450</v>
      </c>
      <c r="D84" s="17"/>
      <c r="E84" s="29"/>
      <c r="F84" s="71">
        <f>F85+F87+F89+F91</f>
        <v>123.00000000000001</v>
      </c>
      <c r="I84" s="44"/>
      <c r="J84" s="56"/>
      <c r="K84" s="119"/>
      <c r="L84" s="119"/>
      <c r="M84" s="119"/>
      <c r="N84" s="119"/>
    </row>
    <row r="85" spans="1:14" ht="51.75" customHeight="1">
      <c r="A85" s="31" t="s">
        <v>451</v>
      </c>
      <c r="B85" s="67" t="s">
        <v>556</v>
      </c>
      <c r="C85" s="16" t="s">
        <v>439</v>
      </c>
      <c r="D85" s="31" t="s">
        <v>382</v>
      </c>
      <c r="E85" s="87"/>
      <c r="F85" s="71">
        <f>F86</f>
        <v>82.4</v>
      </c>
      <c r="I85" s="44"/>
      <c r="J85" s="55"/>
      <c r="K85" s="119"/>
      <c r="L85" s="119"/>
      <c r="M85" s="119"/>
      <c r="N85" s="119"/>
    </row>
    <row r="86" spans="1:14" ht="42" customHeight="1">
      <c r="A86" s="17" t="s">
        <v>452</v>
      </c>
      <c r="B86" s="68" t="s">
        <v>550</v>
      </c>
      <c r="C86" s="18" t="s">
        <v>439</v>
      </c>
      <c r="D86" s="17" t="s">
        <v>382</v>
      </c>
      <c r="E86" s="29" t="s">
        <v>164</v>
      </c>
      <c r="F86" s="171">
        <v>82.4</v>
      </c>
      <c r="I86" s="44"/>
      <c r="J86" s="56"/>
      <c r="K86" s="119"/>
      <c r="L86" s="119"/>
      <c r="M86" s="119"/>
      <c r="N86" s="119"/>
    </row>
    <row r="87" spans="1:14" ht="69.75" customHeight="1">
      <c r="A87" s="31" t="s">
        <v>453</v>
      </c>
      <c r="B87" s="67" t="s">
        <v>293</v>
      </c>
      <c r="C87" s="16" t="s">
        <v>439</v>
      </c>
      <c r="D87" s="31" t="s">
        <v>383</v>
      </c>
      <c r="E87" s="87"/>
      <c r="F87" s="71">
        <f>F88</f>
        <v>30</v>
      </c>
      <c r="I87" s="44"/>
      <c r="J87" s="55"/>
      <c r="K87" s="119"/>
      <c r="L87" s="119"/>
      <c r="M87" s="119"/>
      <c r="N87" s="119"/>
    </row>
    <row r="88" spans="1:14" ht="42.75" customHeight="1">
      <c r="A88" s="17" t="s">
        <v>454</v>
      </c>
      <c r="B88" s="68" t="s">
        <v>550</v>
      </c>
      <c r="C88" s="18" t="s">
        <v>439</v>
      </c>
      <c r="D88" s="17" t="s">
        <v>383</v>
      </c>
      <c r="E88" s="29" t="s">
        <v>164</v>
      </c>
      <c r="F88" s="171">
        <v>30</v>
      </c>
      <c r="I88" s="44"/>
      <c r="J88" s="56"/>
      <c r="K88" s="119"/>
      <c r="L88" s="119"/>
      <c r="M88" s="119"/>
      <c r="N88" s="119"/>
    </row>
    <row r="89" spans="1:14" ht="87" customHeight="1">
      <c r="A89" s="31" t="s">
        <v>455</v>
      </c>
      <c r="B89" s="237" t="s">
        <v>430</v>
      </c>
      <c r="C89" s="16" t="s">
        <v>439</v>
      </c>
      <c r="D89" s="31" t="s">
        <v>384</v>
      </c>
      <c r="E89" s="349"/>
      <c r="F89" s="71">
        <f>F90</f>
        <v>2.9</v>
      </c>
      <c r="I89" s="44"/>
      <c r="J89" s="56"/>
      <c r="K89" s="119"/>
      <c r="L89" s="119"/>
      <c r="M89" s="119"/>
      <c r="N89" s="119"/>
    </row>
    <row r="90" spans="1:14" ht="42.75" customHeight="1">
      <c r="A90" s="17" t="s">
        <v>456</v>
      </c>
      <c r="B90" s="68" t="s">
        <v>550</v>
      </c>
      <c r="C90" s="18" t="s">
        <v>439</v>
      </c>
      <c r="D90" s="17" t="s">
        <v>384</v>
      </c>
      <c r="E90" s="29" t="s">
        <v>164</v>
      </c>
      <c r="F90" s="171">
        <v>2.9</v>
      </c>
      <c r="I90" s="44"/>
      <c r="J90" s="56"/>
      <c r="K90" s="119"/>
      <c r="L90" s="119"/>
      <c r="M90" s="119"/>
      <c r="N90" s="119"/>
    </row>
    <row r="91" spans="1:14" ht="77.25" customHeight="1">
      <c r="A91" s="31" t="s">
        <v>617</v>
      </c>
      <c r="B91" s="67" t="s">
        <v>553</v>
      </c>
      <c r="C91" s="16" t="s">
        <v>439</v>
      </c>
      <c r="D91" s="31" t="s">
        <v>619</v>
      </c>
      <c r="E91" s="92"/>
      <c r="F91" s="71">
        <f>F92</f>
        <v>7.7</v>
      </c>
      <c r="I91" s="259"/>
      <c r="J91" s="55"/>
      <c r="K91" s="119"/>
      <c r="L91" s="119"/>
      <c r="M91" s="119"/>
      <c r="N91" s="119"/>
    </row>
    <row r="92" spans="1:14" ht="42" customHeight="1">
      <c r="A92" s="17" t="s">
        <v>618</v>
      </c>
      <c r="B92" s="68" t="s">
        <v>550</v>
      </c>
      <c r="C92" s="18" t="s">
        <v>439</v>
      </c>
      <c r="D92" s="17" t="s">
        <v>619</v>
      </c>
      <c r="E92" s="29" t="s">
        <v>164</v>
      </c>
      <c r="F92" s="171">
        <v>7.7</v>
      </c>
      <c r="I92" s="259"/>
      <c r="J92" s="55"/>
      <c r="K92" s="119"/>
      <c r="L92" s="119"/>
      <c r="M92" s="119"/>
      <c r="N92" s="119"/>
    </row>
    <row r="93" spans="1:14" ht="22.5" customHeight="1">
      <c r="A93" s="31" t="s">
        <v>40</v>
      </c>
      <c r="B93" s="67" t="s">
        <v>183</v>
      </c>
      <c r="C93" s="27" t="s">
        <v>158</v>
      </c>
      <c r="D93" s="17"/>
      <c r="E93" s="29"/>
      <c r="F93" s="71">
        <f>F94</f>
        <v>26475</v>
      </c>
      <c r="I93" s="259"/>
      <c r="J93" s="56"/>
      <c r="K93" s="119"/>
      <c r="L93" s="119"/>
      <c r="M93" s="119"/>
      <c r="N93" s="119"/>
    </row>
    <row r="94" spans="1:14" ht="25.5" customHeight="1">
      <c r="A94" s="31" t="s">
        <v>55</v>
      </c>
      <c r="B94" s="67" t="s">
        <v>74</v>
      </c>
      <c r="C94" s="104" t="s">
        <v>151</v>
      </c>
      <c r="D94" s="31"/>
      <c r="E94" s="87"/>
      <c r="F94" s="71">
        <f>F95+F99+F101+F103+F105+F107</f>
        <v>26475</v>
      </c>
      <c r="I94" s="259"/>
      <c r="J94" s="55"/>
      <c r="K94" s="119"/>
      <c r="L94" s="119"/>
      <c r="M94" s="119"/>
      <c r="N94" s="119"/>
    </row>
    <row r="95" spans="1:14" ht="43.5" customHeight="1">
      <c r="A95" s="31" t="s">
        <v>63</v>
      </c>
      <c r="B95" s="72" t="s">
        <v>141</v>
      </c>
      <c r="C95" s="16" t="s">
        <v>67</v>
      </c>
      <c r="D95" s="31" t="s">
        <v>385</v>
      </c>
      <c r="E95" s="29"/>
      <c r="F95" s="71">
        <f>F96+F97+F98</f>
        <v>18754.5</v>
      </c>
      <c r="I95" s="259"/>
      <c r="J95" s="55"/>
      <c r="K95" s="119"/>
      <c r="L95" s="119"/>
      <c r="M95" s="119"/>
      <c r="N95" s="119"/>
    </row>
    <row r="96" spans="1:14" ht="15" customHeight="1">
      <c r="A96" s="17" t="s">
        <v>160</v>
      </c>
      <c r="B96" s="73" t="s">
        <v>196</v>
      </c>
      <c r="C96" s="18" t="s">
        <v>67</v>
      </c>
      <c r="D96" s="17" t="s">
        <v>385</v>
      </c>
      <c r="E96" s="29" t="s">
        <v>163</v>
      </c>
      <c r="F96" s="345">
        <v>10895</v>
      </c>
      <c r="I96" s="259"/>
      <c r="J96" s="55"/>
      <c r="K96" s="119"/>
      <c r="L96" s="119"/>
      <c r="M96" s="119"/>
      <c r="N96" s="119"/>
    </row>
    <row r="97" spans="1:14" ht="40.5" customHeight="1">
      <c r="A97" s="17" t="s">
        <v>415</v>
      </c>
      <c r="B97" s="68" t="s">
        <v>550</v>
      </c>
      <c r="C97" s="18" t="s">
        <v>67</v>
      </c>
      <c r="D97" s="17" t="s">
        <v>385</v>
      </c>
      <c r="E97" s="29" t="s">
        <v>164</v>
      </c>
      <c r="F97" s="345">
        <v>7857.6</v>
      </c>
      <c r="I97" s="259"/>
      <c r="J97" s="56"/>
      <c r="K97" s="119"/>
      <c r="L97" s="119"/>
      <c r="M97" s="119"/>
      <c r="N97" s="119"/>
    </row>
    <row r="98" spans="1:14" ht="24.75" customHeight="1">
      <c r="A98" s="17" t="s">
        <v>416</v>
      </c>
      <c r="B98" s="68" t="s">
        <v>167</v>
      </c>
      <c r="C98" s="18" t="s">
        <v>67</v>
      </c>
      <c r="D98" s="17" t="s">
        <v>385</v>
      </c>
      <c r="E98" s="29" t="s">
        <v>165</v>
      </c>
      <c r="F98" s="345">
        <v>1.9</v>
      </c>
      <c r="I98" s="259"/>
      <c r="J98" s="55"/>
      <c r="K98" s="119"/>
      <c r="L98" s="119"/>
      <c r="M98" s="119"/>
      <c r="N98" s="119"/>
    </row>
    <row r="99" spans="1:14" ht="63.75" customHeight="1">
      <c r="A99" s="31" t="s">
        <v>258</v>
      </c>
      <c r="B99" s="67" t="s">
        <v>185</v>
      </c>
      <c r="C99" s="16" t="s">
        <v>67</v>
      </c>
      <c r="D99" s="31" t="s">
        <v>388</v>
      </c>
      <c r="E99" s="87"/>
      <c r="F99" s="71">
        <f>F100</f>
        <v>4331.2</v>
      </c>
      <c r="I99" s="259"/>
      <c r="J99" s="56"/>
      <c r="K99" s="119"/>
      <c r="L99" s="119"/>
      <c r="M99" s="119"/>
      <c r="N99" s="119"/>
    </row>
    <row r="100" spans="1:14" ht="42.75" customHeight="1">
      <c r="A100" s="17" t="s">
        <v>259</v>
      </c>
      <c r="B100" s="68" t="s">
        <v>550</v>
      </c>
      <c r="C100" s="18" t="s">
        <v>67</v>
      </c>
      <c r="D100" s="17" t="s">
        <v>388</v>
      </c>
      <c r="E100" s="29" t="s">
        <v>164</v>
      </c>
      <c r="F100" s="171">
        <v>4331.2</v>
      </c>
      <c r="I100" s="259"/>
      <c r="J100" s="56"/>
      <c r="K100" s="119"/>
      <c r="L100" s="119"/>
      <c r="M100" s="119"/>
      <c r="N100" s="119"/>
    </row>
    <row r="101" spans="1:14" ht="42" customHeight="1">
      <c r="A101" s="31" t="s">
        <v>260</v>
      </c>
      <c r="B101" s="67" t="s">
        <v>429</v>
      </c>
      <c r="C101" s="16" t="s">
        <v>67</v>
      </c>
      <c r="D101" s="31" t="s">
        <v>389</v>
      </c>
      <c r="E101" s="87"/>
      <c r="F101" s="71">
        <f>F102</f>
        <v>598.1</v>
      </c>
      <c r="I101" s="259"/>
      <c r="J101" s="56"/>
      <c r="K101" s="119"/>
      <c r="L101" s="119"/>
      <c r="M101" s="119"/>
      <c r="N101" s="119"/>
    </row>
    <row r="102" spans="1:14" ht="37.5" customHeight="1">
      <c r="A102" s="17" t="s">
        <v>261</v>
      </c>
      <c r="B102" s="68" t="s">
        <v>550</v>
      </c>
      <c r="C102" s="18" t="s">
        <v>67</v>
      </c>
      <c r="D102" s="17" t="s">
        <v>389</v>
      </c>
      <c r="E102" s="29" t="s">
        <v>164</v>
      </c>
      <c r="F102" s="350">
        <v>598.1</v>
      </c>
      <c r="I102" s="259"/>
      <c r="J102" s="55"/>
      <c r="K102" s="119"/>
      <c r="L102" s="119"/>
      <c r="M102" s="119"/>
      <c r="N102" s="119"/>
    </row>
    <row r="103" spans="1:14" ht="56.25" customHeight="1">
      <c r="A103" s="31" t="s">
        <v>360</v>
      </c>
      <c r="B103" s="67" t="s">
        <v>557</v>
      </c>
      <c r="C103" s="16" t="s">
        <v>67</v>
      </c>
      <c r="D103" s="31" t="s">
        <v>501</v>
      </c>
      <c r="E103" s="87"/>
      <c r="F103" s="71">
        <f>F104</f>
        <v>877</v>
      </c>
      <c r="I103" s="259"/>
      <c r="J103" s="56"/>
      <c r="K103" s="119"/>
      <c r="L103" s="119"/>
      <c r="M103" s="119"/>
      <c r="N103" s="119"/>
    </row>
    <row r="104" spans="1:14" ht="41.25" customHeight="1">
      <c r="A104" s="17" t="s">
        <v>417</v>
      </c>
      <c r="B104" s="68" t="s">
        <v>549</v>
      </c>
      <c r="C104" s="18" t="s">
        <v>67</v>
      </c>
      <c r="D104" s="17" t="s">
        <v>501</v>
      </c>
      <c r="E104" s="29" t="s">
        <v>164</v>
      </c>
      <c r="F104" s="171">
        <v>877</v>
      </c>
      <c r="I104" s="259"/>
      <c r="J104" s="55"/>
      <c r="K104" s="119"/>
      <c r="L104" s="119"/>
      <c r="M104" s="119"/>
      <c r="N104" s="119"/>
    </row>
    <row r="105" spans="1:14" ht="48.75" customHeight="1">
      <c r="A105" s="31" t="s">
        <v>418</v>
      </c>
      <c r="B105" s="67" t="s">
        <v>558</v>
      </c>
      <c r="C105" s="16" t="s">
        <v>67</v>
      </c>
      <c r="D105" s="31" t="s">
        <v>502</v>
      </c>
      <c r="E105" s="87"/>
      <c r="F105" s="71">
        <f>F106</f>
        <v>1709.3</v>
      </c>
      <c r="I105" s="259"/>
      <c r="J105" s="55"/>
      <c r="K105" s="119"/>
      <c r="L105" s="119"/>
      <c r="M105" s="119"/>
      <c r="N105" s="119"/>
    </row>
    <row r="106" spans="1:14" ht="43.5" customHeight="1">
      <c r="A106" s="17" t="s">
        <v>419</v>
      </c>
      <c r="B106" s="68" t="s">
        <v>550</v>
      </c>
      <c r="C106" s="18" t="s">
        <v>67</v>
      </c>
      <c r="D106" s="17" t="s">
        <v>502</v>
      </c>
      <c r="E106" s="29" t="s">
        <v>164</v>
      </c>
      <c r="F106" s="345">
        <v>1709.3</v>
      </c>
      <c r="I106" s="259"/>
      <c r="J106" s="55"/>
      <c r="K106" s="119"/>
      <c r="L106" s="119"/>
      <c r="M106" s="119"/>
      <c r="N106" s="119"/>
    </row>
    <row r="107" spans="1:14" ht="139.5" customHeight="1">
      <c r="A107" s="31" t="s">
        <v>420</v>
      </c>
      <c r="B107" s="67" t="s">
        <v>563</v>
      </c>
      <c r="C107" s="16" t="s">
        <v>67</v>
      </c>
      <c r="D107" s="31" t="s">
        <v>503</v>
      </c>
      <c r="E107" s="87"/>
      <c r="F107" s="71">
        <f>F108</f>
        <v>204.9</v>
      </c>
      <c r="I107" s="259"/>
      <c r="J107" s="56"/>
      <c r="K107" s="119"/>
      <c r="L107" s="119"/>
      <c r="M107" s="119"/>
      <c r="N107" s="119"/>
    </row>
    <row r="108" spans="1:14" ht="40.5" customHeight="1">
      <c r="A108" s="17" t="s">
        <v>421</v>
      </c>
      <c r="B108" s="68" t="s">
        <v>550</v>
      </c>
      <c r="C108" s="18" t="s">
        <v>67</v>
      </c>
      <c r="D108" s="17" t="s">
        <v>503</v>
      </c>
      <c r="E108" s="29" t="s">
        <v>164</v>
      </c>
      <c r="F108" s="171">
        <v>204.9</v>
      </c>
      <c r="I108" s="259"/>
      <c r="J108" s="55"/>
      <c r="K108" s="119"/>
      <c r="L108" s="119"/>
      <c r="M108" s="119"/>
      <c r="N108" s="119"/>
    </row>
    <row r="109" spans="1:14" ht="24.75" customHeight="1">
      <c r="A109" s="31" t="s">
        <v>1</v>
      </c>
      <c r="B109" s="67" t="s">
        <v>42</v>
      </c>
      <c r="C109" s="27" t="s">
        <v>159</v>
      </c>
      <c r="D109" s="17"/>
      <c r="E109" s="29"/>
      <c r="F109" s="71">
        <f>F110+F113</f>
        <v>3303</v>
      </c>
      <c r="I109" s="259"/>
      <c r="J109" s="48"/>
      <c r="K109" s="119"/>
      <c r="L109" s="119"/>
      <c r="M109" s="119"/>
      <c r="N109" s="119"/>
    </row>
    <row r="110" spans="1:14" ht="30.75" customHeight="1">
      <c r="A110" s="31" t="s">
        <v>2</v>
      </c>
      <c r="B110" s="67" t="s">
        <v>615</v>
      </c>
      <c r="C110" s="104" t="s">
        <v>151</v>
      </c>
      <c r="D110" s="31"/>
      <c r="E110" s="87"/>
      <c r="F110" s="71">
        <f>F111</f>
        <v>1681</v>
      </c>
      <c r="I110" s="259"/>
      <c r="J110" s="56"/>
      <c r="K110" s="119"/>
      <c r="L110" s="119"/>
      <c r="M110" s="119"/>
      <c r="N110" s="119"/>
    </row>
    <row r="111" spans="1:14" ht="49.5" customHeight="1">
      <c r="A111" s="31" t="s">
        <v>142</v>
      </c>
      <c r="B111" s="67" t="s">
        <v>103</v>
      </c>
      <c r="C111" s="16" t="s">
        <v>614</v>
      </c>
      <c r="D111" s="31" t="s">
        <v>338</v>
      </c>
      <c r="E111" s="87"/>
      <c r="F111" s="71">
        <f>F112</f>
        <v>1681</v>
      </c>
      <c r="I111" s="259"/>
      <c r="J111" s="55"/>
      <c r="K111" s="119"/>
      <c r="L111" s="119"/>
      <c r="M111" s="119"/>
      <c r="N111" s="119"/>
    </row>
    <row r="112" spans="1:14" ht="40.5" customHeight="1">
      <c r="A112" s="17" t="s">
        <v>611</v>
      </c>
      <c r="B112" s="68" t="s">
        <v>395</v>
      </c>
      <c r="C112" s="18" t="s">
        <v>614</v>
      </c>
      <c r="D112" s="17" t="s">
        <v>338</v>
      </c>
      <c r="E112" s="29" t="s">
        <v>396</v>
      </c>
      <c r="F112" s="171">
        <v>1681</v>
      </c>
      <c r="I112" s="259"/>
      <c r="J112" s="56"/>
      <c r="K112" s="119"/>
      <c r="L112" s="119"/>
      <c r="M112" s="119"/>
      <c r="N112" s="119"/>
    </row>
    <row r="113" spans="1:14" ht="21.75" customHeight="1">
      <c r="A113" s="31" t="s">
        <v>3</v>
      </c>
      <c r="B113" s="67" t="s">
        <v>9</v>
      </c>
      <c r="C113" s="104" t="s">
        <v>154</v>
      </c>
      <c r="D113" s="17"/>
      <c r="E113" s="29"/>
      <c r="F113" s="71">
        <f>F114+F116</f>
        <v>1622</v>
      </c>
      <c r="I113" s="259"/>
      <c r="J113" s="55"/>
      <c r="K113" s="119"/>
      <c r="L113" s="119"/>
      <c r="M113" s="119"/>
      <c r="N113" s="119"/>
    </row>
    <row r="114" spans="1:14" ht="63" customHeight="1">
      <c r="A114" s="31" t="s">
        <v>266</v>
      </c>
      <c r="B114" s="67" t="s">
        <v>187</v>
      </c>
      <c r="C114" s="16" t="s">
        <v>75</v>
      </c>
      <c r="D114" s="31" t="s">
        <v>345</v>
      </c>
      <c r="E114" s="90"/>
      <c r="F114" s="71">
        <f>F115</f>
        <v>1186.6</v>
      </c>
      <c r="I114" s="259"/>
      <c r="J114" s="55"/>
      <c r="K114" s="119"/>
      <c r="L114" s="119"/>
      <c r="M114" s="119"/>
      <c r="N114" s="119"/>
    </row>
    <row r="115" spans="1:14" ht="29.25" customHeight="1">
      <c r="A115" s="17" t="s">
        <v>265</v>
      </c>
      <c r="B115" s="68" t="s">
        <v>251</v>
      </c>
      <c r="C115" s="18" t="s">
        <v>75</v>
      </c>
      <c r="D115" s="17" t="s">
        <v>345</v>
      </c>
      <c r="E115" s="29" t="s">
        <v>166</v>
      </c>
      <c r="F115" s="171">
        <v>1186.6</v>
      </c>
      <c r="I115" s="259"/>
      <c r="J115" s="55"/>
      <c r="K115" s="119"/>
      <c r="L115" s="119"/>
      <c r="M115" s="119"/>
      <c r="N115" s="119"/>
    </row>
    <row r="116" spans="1:14" ht="66.75" customHeight="1">
      <c r="A116" s="31" t="s">
        <v>423</v>
      </c>
      <c r="B116" s="67" t="s">
        <v>188</v>
      </c>
      <c r="C116" s="16" t="s">
        <v>75</v>
      </c>
      <c r="D116" s="31" t="s">
        <v>346</v>
      </c>
      <c r="E116" s="351"/>
      <c r="F116" s="168">
        <f>F117</f>
        <v>435.4</v>
      </c>
      <c r="I116" s="259"/>
      <c r="J116" s="56"/>
      <c r="K116" s="119"/>
      <c r="L116" s="119"/>
      <c r="M116" s="119"/>
      <c r="N116" s="119"/>
    </row>
    <row r="117" spans="1:14" ht="29.25" customHeight="1">
      <c r="A117" s="17" t="s">
        <v>422</v>
      </c>
      <c r="B117" s="68" t="s">
        <v>251</v>
      </c>
      <c r="C117" s="18" t="s">
        <v>75</v>
      </c>
      <c r="D117" s="17" t="s">
        <v>346</v>
      </c>
      <c r="E117" s="29" t="s">
        <v>166</v>
      </c>
      <c r="F117" s="171">
        <v>435.4</v>
      </c>
      <c r="I117" s="259"/>
      <c r="J117" s="55"/>
      <c r="K117" s="119"/>
      <c r="L117" s="119"/>
      <c r="M117" s="119"/>
      <c r="N117" s="119"/>
    </row>
    <row r="118" spans="1:14" ht="24" customHeight="1">
      <c r="A118" s="31" t="s">
        <v>143</v>
      </c>
      <c r="B118" s="67" t="s">
        <v>189</v>
      </c>
      <c r="C118" s="27" t="s">
        <v>161</v>
      </c>
      <c r="D118" s="17"/>
      <c r="E118" s="18"/>
      <c r="F118" s="71">
        <f>F119</f>
        <v>1036.7</v>
      </c>
      <c r="I118" s="259"/>
      <c r="J118" s="55"/>
      <c r="K118" s="119"/>
      <c r="L118" s="119"/>
      <c r="M118" s="119"/>
      <c r="N118" s="119"/>
    </row>
    <row r="119" spans="1:14" ht="33" customHeight="1">
      <c r="A119" s="31" t="s">
        <v>263</v>
      </c>
      <c r="B119" s="67" t="s">
        <v>92</v>
      </c>
      <c r="C119" s="104" t="s">
        <v>151</v>
      </c>
      <c r="D119" s="31"/>
      <c r="E119" s="87"/>
      <c r="F119" s="71">
        <f>F120</f>
        <v>1036.7</v>
      </c>
      <c r="I119" s="259"/>
      <c r="J119" s="55"/>
      <c r="K119" s="119"/>
      <c r="L119" s="119"/>
      <c r="M119" s="119"/>
      <c r="N119" s="119"/>
    </row>
    <row r="120" spans="1:14" ht="102.75" customHeight="1">
      <c r="A120" s="31" t="s">
        <v>264</v>
      </c>
      <c r="B120" s="67" t="s">
        <v>562</v>
      </c>
      <c r="C120" s="16" t="s">
        <v>93</v>
      </c>
      <c r="D120" s="31" t="s">
        <v>399</v>
      </c>
      <c r="E120" s="87"/>
      <c r="F120" s="71">
        <f>F121</f>
        <v>1036.7</v>
      </c>
      <c r="I120" s="259"/>
      <c r="J120" s="56"/>
      <c r="K120" s="119"/>
      <c r="L120" s="119"/>
      <c r="M120" s="119"/>
      <c r="N120" s="119"/>
    </row>
    <row r="121" spans="1:14" ht="40.5" customHeight="1">
      <c r="A121" s="17" t="s">
        <v>144</v>
      </c>
      <c r="B121" s="68" t="s">
        <v>550</v>
      </c>
      <c r="C121" s="18" t="s">
        <v>93</v>
      </c>
      <c r="D121" s="17" t="s">
        <v>399</v>
      </c>
      <c r="E121" s="29" t="s">
        <v>164</v>
      </c>
      <c r="F121" s="171">
        <v>1036.7</v>
      </c>
      <c r="I121" s="259"/>
      <c r="J121" s="48"/>
      <c r="K121" s="119"/>
      <c r="L121" s="119"/>
      <c r="M121" s="119"/>
      <c r="N121" s="119"/>
    </row>
    <row r="122" spans="1:14" ht="23.25" customHeight="1">
      <c r="A122" s="31" t="s">
        <v>285</v>
      </c>
      <c r="B122" s="67" t="s">
        <v>278</v>
      </c>
      <c r="C122" s="16" t="s">
        <v>279</v>
      </c>
      <c r="D122" s="17"/>
      <c r="E122" s="29"/>
      <c r="F122" s="71">
        <f>F123</f>
        <v>1368.3</v>
      </c>
      <c r="H122" s="259"/>
      <c r="I122" s="259"/>
      <c r="J122" s="119"/>
      <c r="K122" s="119"/>
      <c r="L122" s="119"/>
      <c r="M122" s="119"/>
      <c r="N122" s="119"/>
    </row>
    <row r="123" spans="1:10" ht="19.5" customHeight="1">
      <c r="A123" s="31" t="s">
        <v>286</v>
      </c>
      <c r="B123" s="67" t="s">
        <v>280</v>
      </c>
      <c r="C123" s="16" t="s">
        <v>277</v>
      </c>
      <c r="D123" s="31"/>
      <c r="E123" s="87"/>
      <c r="F123" s="71">
        <f>F124</f>
        <v>1368.3</v>
      </c>
      <c r="I123" s="259"/>
      <c r="J123" s="119"/>
    </row>
    <row r="124" spans="1:10" ht="63.75" customHeight="1">
      <c r="A124" s="31" t="s">
        <v>287</v>
      </c>
      <c r="B124" s="243" t="s">
        <v>428</v>
      </c>
      <c r="C124" s="16" t="s">
        <v>277</v>
      </c>
      <c r="D124" s="31" t="s">
        <v>400</v>
      </c>
      <c r="E124" s="29"/>
      <c r="F124" s="71">
        <f>F125</f>
        <v>1368.3</v>
      </c>
      <c r="I124" s="259"/>
      <c r="J124" s="119"/>
    </row>
    <row r="125" spans="1:10" ht="42.75" customHeight="1">
      <c r="A125" s="17" t="s">
        <v>288</v>
      </c>
      <c r="B125" s="68" t="s">
        <v>550</v>
      </c>
      <c r="C125" s="18" t="s">
        <v>277</v>
      </c>
      <c r="D125" s="17" t="s">
        <v>400</v>
      </c>
      <c r="E125" s="29" t="s">
        <v>164</v>
      </c>
      <c r="F125" s="171">
        <v>1368.3</v>
      </c>
      <c r="I125" s="259"/>
      <c r="J125" s="119"/>
    </row>
    <row r="126" spans="1:10" ht="16.5" customHeight="1">
      <c r="A126" s="352"/>
      <c r="B126" s="353" t="s">
        <v>424</v>
      </c>
      <c r="C126" s="354"/>
      <c r="D126" s="355"/>
      <c r="E126" s="356"/>
      <c r="F126" s="110">
        <f>F25+F27+F38+F48+F51+F56+F61+F65+F68+F74+F78+F81+F84+F94+F110+F113+F119+F123</f>
        <v>76677.3</v>
      </c>
      <c r="I126" s="259"/>
      <c r="J126" s="357"/>
    </row>
    <row r="127" spans="2:10" ht="20.25" customHeight="1">
      <c r="B127" s="358"/>
      <c r="F127" s="253"/>
      <c r="I127" s="259"/>
      <c r="J127" s="357"/>
    </row>
    <row r="128" spans="9:10" ht="24" customHeight="1">
      <c r="I128" s="259"/>
      <c r="J128" s="119"/>
    </row>
    <row r="129" ht="17.25" customHeight="1"/>
    <row r="130" ht="21" customHeight="1"/>
    <row r="131" ht="18.75" customHeight="1"/>
    <row r="132" ht="18.75" customHeight="1"/>
    <row r="133" ht="18.75" customHeight="1"/>
    <row r="134" ht="16.5" customHeight="1"/>
    <row r="135" ht="17.25" customHeight="1"/>
    <row r="136" ht="15.75" customHeight="1"/>
  </sheetData>
  <sheetProtection/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1"/>
  <sheetViews>
    <sheetView zoomScale="80" zoomScaleNormal="80" zoomScalePageLayoutView="0" workbookViewId="0" topLeftCell="A1">
      <selection activeCell="E2" sqref="E2"/>
    </sheetView>
  </sheetViews>
  <sheetFormatPr defaultColWidth="9.140625" defaultRowHeight="12.75"/>
  <cols>
    <col min="1" max="1" width="8.7109375" style="54" customWidth="1"/>
    <col min="2" max="2" width="44.28125" style="54" customWidth="1"/>
    <col min="3" max="3" width="7.00390625" style="54" customWidth="1"/>
    <col min="4" max="4" width="5.8515625" style="54" customWidth="1"/>
    <col min="5" max="5" width="12.7109375" style="54" customWidth="1"/>
    <col min="6" max="6" width="6.8515625" style="54" customWidth="1"/>
    <col min="7" max="8" width="8.7109375" style="54" customWidth="1"/>
    <col min="9" max="9" width="9.28125" style="54" customWidth="1"/>
    <col min="10" max="10" width="10.28125" style="54" customWidth="1"/>
    <col min="11" max="11" width="9.28125" style="54" customWidth="1"/>
    <col min="12" max="12" width="9.421875" style="54" customWidth="1"/>
    <col min="13" max="13" width="45.57421875" style="54" customWidth="1"/>
    <col min="14" max="14" width="13.28125" style="54" customWidth="1"/>
    <col min="15" max="15" width="8.8515625" style="54" customWidth="1"/>
    <col min="16" max="16" width="40.8515625" style="54" customWidth="1"/>
    <col min="17" max="17" width="13.28125" style="54" customWidth="1"/>
    <col min="18" max="18" width="10.8515625" style="192" customWidth="1"/>
    <col min="19" max="19" width="17.421875" style="192" customWidth="1"/>
    <col min="20" max="20" width="17.28125" style="192" customWidth="1"/>
    <col min="21" max="21" width="20.7109375" style="192" customWidth="1"/>
    <col min="22" max="22" width="16.00390625" style="54" customWidth="1"/>
    <col min="23" max="23" width="15.28125" style="54" customWidth="1"/>
    <col min="24" max="25" width="9.140625" style="54" customWidth="1"/>
    <col min="26" max="26" width="13.8515625" style="54" customWidth="1"/>
    <col min="27" max="27" width="14.8515625" style="54" customWidth="1"/>
    <col min="28" max="16384" width="9.140625" style="54" customWidth="1"/>
  </cols>
  <sheetData>
    <row r="1" spans="1:7" ht="12.75">
      <c r="A1" s="112"/>
      <c r="B1" s="112"/>
      <c r="C1" s="112"/>
      <c r="D1" s="112"/>
      <c r="E1" s="334" t="s">
        <v>566</v>
      </c>
      <c r="F1" s="113"/>
      <c r="G1" s="113"/>
    </row>
    <row r="2" spans="1:7" ht="12.75">
      <c r="A2" s="112"/>
      <c r="B2" s="112"/>
      <c r="C2" s="112"/>
      <c r="D2" s="112"/>
      <c r="E2" s="113" t="s">
        <v>666</v>
      </c>
      <c r="F2" s="113"/>
      <c r="G2" s="113"/>
    </row>
    <row r="3" spans="1:7" ht="12.75">
      <c r="A3" s="112"/>
      <c r="B3" s="112"/>
      <c r="C3" s="112"/>
      <c r="D3" s="112"/>
      <c r="E3" s="113" t="s">
        <v>434</v>
      </c>
      <c r="F3" s="113"/>
      <c r="G3" s="113"/>
    </row>
    <row r="4" spans="1:7" ht="12.75">
      <c r="A4" s="112"/>
      <c r="B4" s="112"/>
      <c r="C4" s="112"/>
      <c r="D4" s="112"/>
      <c r="E4" s="113" t="s">
        <v>353</v>
      </c>
      <c r="F4" s="113"/>
      <c r="G4" s="113"/>
    </row>
    <row r="5" spans="1:7" ht="12.75">
      <c r="A5" s="112"/>
      <c r="B5" s="112"/>
      <c r="C5" s="112"/>
      <c r="D5" s="112"/>
      <c r="E5" s="113" t="s">
        <v>660</v>
      </c>
      <c r="F5" s="113"/>
      <c r="G5" s="113"/>
    </row>
    <row r="6" spans="1:7" ht="12.75">
      <c r="A6" s="112"/>
      <c r="B6" s="112"/>
      <c r="C6" s="112"/>
      <c r="D6" s="112"/>
      <c r="E6" s="112"/>
      <c r="F6" s="112"/>
      <c r="G6" s="112"/>
    </row>
    <row r="7" spans="1:7" ht="12.75">
      <c r="A7" s="112"/>
      <c r="B7" s="112"/>
      <c r="C7" s="112"/>
      <c r="D7" s="112"/>
      <c r="E7" s="112"/>
      <c r="F7" s="112"/>
      <c r="G7" s="112"/>
    </row>
    <row r="8" spans="1:21" ht="15.75" customHeight="1">
      <c r="A8" s="113"/>
      <c r="B8" s="359"/>
      <c r="C8" s="113"/>
      <c r="D8" s="113"/>
      <c r="E8" s="334" t="s">
        <v>460</v>
      </c>
      <c r="F8" s="113"/>
      <c r="G8" s="113"/>
      <c r="H8" s="334"/>
      <c r="I8" s="193"/>
      <c r="J8" s="193"/>
      <c r="K8" s="198"/>
      <c r="L8" s="360"/>
      <c r="M8" s="361"/>
      <c r="N8" s="199"/>
      <c r="O8" s="197"/>
      <c r="P8" s="198"/>
      <c r="Q8" s="198"/>
      <c r="R8" s="198"/>
      <c r="S8" s="198"/>
      <c r="T8" s="198"/>
      <c r="U8" s="198"/>
    </row>
    <row r="9" spans="1:21" ht="15" customHeight="1">
      <c r="A9" s="113"/>
      <c r="B9" s="113"/>
      <c r="C9" s="113"/>
      <c r="D9" s="113"/>
      <c r="E9" s="113" t="s">
        <v>585</v>
      </c>
      <c r="F9" s="113"/>
      <c r="G9" s="113"/>
      <c r="H9" s="362"/>
      <c r="I9" s="193"/>
      <c r="L9" s="113"/>
      <c r="M9" s="363"/>
      <c r="N9" s="199"/>
      <c r="O9" s="199"/>
      <c r="P9" s="198"/>
      <c r="Q9" s="198"/>
      <c r="R9" s="198"/>
      <c r="S9" s="198"/>
      <c r="T9" s="198"/>
      <c r="U9" s="198"/>
    </row>
    <row r="10" spans="1:21" ht="12.75">
      <c r="A10" s="113"/>
      <c r="B10" s="113"/>
      <c r="C10" s="113"/>
      <c r="D10" s="113"/>
      <c r="E10" s="113" t="s">
        <v>434</v>
      </c>
      <c r="F10" s="113"/>
      <c r="G10" s="113"/>
      <c r="H10" s="113"/>
      <c r="I10" s="360"/>
      <c r="L10" s="113"/>
      <c r="M10" s="360"/>
      <c r="N10" s="199"/>
      <c r="O10" s="199"/>
      <c r="P10" s="198"/>
      <c r="Q10" s="198"/>
      <c r="R10" s="198"/>
      <c r="S10" s="198"/>
      <c r="T10" s="198"/>
      <c r="U10" s="198"/>
    </row>
    <row r="11" spans="1:21" ht="16.5" customHeight="1">
      <c r="A11" s="113"/>
      <c r="B11" s="113"/>
      <c r="C11" s="113"/>
      <c r="D11" s="113"/>
      <c r="E11" s="113" t="s">
        <v>353</v>
      </c>
      <c r="F11" s="113"/>
      <c r="G11" s="113"/>
      <c r="H11" s="362"/>
      <c r="I11" s="360"/>
      <c r="J11" s="76"/>
      <c r="K11" s="363"/>
      <c r="L11" s="363"/>
      <c r="M11" s="363"/>
      <c r="N11" s="198"/>
      <c r="O11" s="198"/>
      <c r="P11" s="198"/>
      <c r="Q11" s="198"/>
      <c r="R11" s="198"/>
      <c r="S11" s="198"/>
      <c r="T11" s="198"/>
      <c r="U11" s="198"/>
    </row>
    <row r="12" spans="1:21" ht="15.75" customHeight="1">
      <c r="A12" s="113"/>
      <c r="B12" s="113"/>
      <c r="C12" s="113"/>
      <c r="D12" s="113"/>
      <c r="E12" s="113" t="s">
        <v>651</v>
      </c>
      <c r="F12" s="113"/>
      <c r="G12" s="113"/>
      <c r="H12" s="113"/>
      <c r="I12" s="360"/>
      <c r="J12" s="113"/>
      <c r="K12" s="113"/>
      <c r="L12" s="113"/>
      <c r="M12" s="360"/>
      <c r="N12" s="198"/>
      <c r="O12" s="198"/>
      <c r="P12" s="198"/>
      <c r="Q12" s="198"/>
      <c r="R12" s="198"/>
      <c r="S12" s="198"/>
      <c r="T12" s="198"/>
      <c r="U12" s="198"/>
    </row>
    <row r="13" spans="1:21" ht="15" customHeight="1">
      <c r="A13" s="113"/>
      <c r="B13" s="113"/>
      <c r="C13" s="113"/>
      <c r="D13" s="113"/>
      <c r="E13" s="201"/>
      <c r="F13" s="201"/>
      <c r="G13" s="201"/>
      <c r="H13" s="113"/>
      <c r="I13" s="360"/>
      <c r="J13" s="113"/>
      <c r="K13" s="113"/>
      <c r="L13" s="113"/>
      <c r="M13" s="360"/>
      <c r="N13" s="198"/>
      <c r="O13" s="198"/>
      <c r="P13" s="198"/>
      <c r="Q13" s="198"/>
      <c r="R13" s="198"/>
      <c r="S13" s="198"/>
      <c r="T13" s="198"/>
      <c r="U13" s="198"/>
    </row>
    <row r="14" spans="1:21" ht="12.75">
      <c r="A14" s="113"/>
      <c r="B14" s="113"/>
      <c r="C14" s="113"/>
      <c r="D14" s="113"/>
      <c r="E14" s="201"/>
      <c r="F14" s="201"/>
      <c r="G14" s="201"/>
      <c r="H14" s="113"/>
      <c r="I14" s="360"/>
      <c r="J14" s="113"/>
      <c r="K14" s="113"/>
      <c r="L14" s="113"/>
      <c r="M14" s="360"/>
      <c r="N14" s="198"/>
      <c r="O14" s="198"/>
      <c r="P14" s="198"/>
      <c r="Q14" s="198"/>
      <c r="R14" s="198"/>
      <c r="S14" s="198"/>
      <c r="T14" s="198"/>
      <c r="U14" s="198"/>
    </row>
    <row r="15" spans="1:21" ht="12.75">
      <c r="A15" s="113"/>
      <c r="B15" s="364"/>
      <c r="C15" s="364"/>
      <c r="D15" s="193"/>
      <c r="E15" s="193"/>
      <c r="F15" s="193"/>
      <c r="G15" s="193"/>
      <c r="H15" s="193"/>
      <c r="I15" s="199"/>
      <c r="J15" s="199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</row>
    <row r="16" spans="1:21" ht="18">
      <c r="A16" s="113"/>
      <c r="B16" s="431" t="s">
        <v>425</v>
      </c>
      <c r="C16" s="431"/>
      <c r="D16" s="431"/>
      <c r="E16" s="431"/>
      <c r="F16" s="431"/>
      <c r="G16" s="202"/>
      <c r="H16" s="202"/>
      <c r="I16" s="365"/>
      <c r="J16" s="365"/>
      <c r="K16" s="197"/>
      <c r="L16" s="198"/>
      <c r="M16" s="199"/>
      <c r="N16" s="199"/>
      <c r="O16" s="197"/>
      <c r="P16" s="198"/>
      <c r="Q16" s="198"/>
      <c r="R16" s="198"/>
      <c r="S16" s="198"/>
      <c r="T16" s="198"/>
      <c r="U16" s="198"/>
    </row>
    <row r="17" spans="1:21" ht="18">
      <c r="A17" s="113"/>
      <c r="B17" s="366" t="s">
        <v>426</v>
      </c>
      <c r="C17" s="113"/>
      <c r="D17" s="113"/>
      <c r="E17" s="113"/>
      <c r="F17" s="113"/>
      <c r="G17" s="202"/>
      <c r="H17" s="202"/>
      <c r="I17" s="365"/>
      <c r="J17" s="365"/>
      <c r="K17" s="197"/>
      <c r="L17" s="198"/>
      <c r="M17" s="199"/>
      <c r="N17" s="199"/>
      <c r="O17" s="197"/>
      <c r="P17" s="198"/>
      <c r="Q17" s="198"/>
      <c r="R17" s="198"/>
      <c r="S17" s="198"/>
      <c r="T17" s="198"/>
      <c r="U17" s="198"/>
    </row>
    <row r="18" spans="1:21" ht="18">
      <c r="A18" s="366"/>
      <c r="B18" s="339" t="s">
        <v>427</v>
      </c>
      <c r="C18" s="113"/>
      <c r="D18" s="113"/>
      <c r="E18" s="113"/>
      <c r="F18" s="113"/>
      <c r="G18" s="202"/>
      <c r="H18" s="202"/>
      <c r="I18" s="365"/>
      <c r="J18" s="365"/>
      <c r="K18" s="197"/>
      <c r="L18" s="198"/>
      <c r="M18" s="199"/>
      <c r="N18" s="199"/>
      <c r="O18" s="197"/>
      <c r="P18" s="198"/>
      <c r="Q18" s="198"/>
      <c r="R18" s="198"/>
      <c r="S18" s="198"/>
      <c r="T18" s="198"/>
      <c r="U18" s="198"/>
    </row>
    <row r="19" spans="1:21" ht="15" customHeight="1">
      <c r="A19" s="113"/>
      <c r="B19" s="432" t="s">
        <v>547</v>
      </c>
      <c r="C19" s="432"/>
      <c r="D19" s="432"/>
      <c r="E19" s="432"/>
      <c r="F19" s="432"/>
      <c r="G19" s="196"/>
      <c r="H19" s="196"/>
      <c r="I19" s="342"/>
      <c r="J19" s="342"/>
      <c r="K19" s="199"/>
      <c r="L19" s="198"/>
      <c r="M19" s="199"/>
      <c r="N19" s="199"/>
      <c r="O19" s="199"/>
      <c r="P19" s="198"/>
      <c r="Q19" s="198"/>
      <c r="R19" s="198"/>
      <c r="S19" s="198"/>
      <c r="T19" s="198"/>
      <c r="U19" s="198"/>
    </row>
    <row r="20" spans="1:21" ht="21" customHeight="1">
      <c r="A20" s="113"/>
      <c r="B20" s="193"/>
      <c r="C20" s="193"/>
      <c r="D20" s="193"/>
      <c r="E20" s="193"/>
      <c r="F20" s="193"/>
      <c r="G20" s="193" t="s">
        <v>269</v>
      </c>
      <c r="H20" s="193"/>
      <c r="I20" s="199"/>
      <c r="J20" s="199"/>
      <c r="K20" s="198"/>
      <c r="L20" s="199"/>
      <c r="M20" s="198"/>
      <c r="N20" s="198"/>
      <c r="O20" s="198"/>
      <c r="P20" s="198"/>
      <c r="Q20" s="198"/>
      <c r="R20" s="198"/>
      <c r="S20" s="198"/>
      <c r="T20" s="198"/>
      <c r="U20" s="198"/>
    </row>
    <row r="21" spans="1:21" ht="77.25" customHeight="1">
      <c r="A21" s="109" t="s">
        <v>35</v>
      </c>
      <c r="B21" s="17" t="s">
        <v>45</v>
      </c>
      <c r="C21" s="17" t="s">
        <v>79</v>
      </c>
      <c r="D21" s="17" t="s">
        <v>53</v>
      </c>
      <c r="E21" s="17" t="s">
        <v>50</v>
      </c>
      <c r="F21" s="17" t="s">
        <v>54</v>
      </c>
      <c r="G21" s="31" t="s">
        <v>322</v>
      </c>
      <c r="I21" s="367"/>
      <c r="J21" s="40"/>
      <c r="K21" s="368"/>
      <c r="L21" s="368"/>
      <c r="M21" s="198"/>
      <c r="N21" s="198"/>
      <c r="O21" s="198"/>
      <c r="P21" s="198"/>
      <c r="Q21" s="198"/>
      <c r="R21" s="198"/>
      <c r="S21" s="198"/>
      <c r="T21" s="198"/>
      <c r="U21" s="198"/>
    </row>
    <row r="22" spans="1:21" ht="31.5" customHeight="1">
      <c r="A22" s="100" t="s">
        <v>36</v>
      </c>
      <c r="B22" s="101" t="s">
        <v>146</v>
      </c>
      <c r="C22" s="101" t="s">
        <v>147</v>
      </c>
      <c r="D22" s="18"/>
      <c r="E22" s="18"/>
      <c r="F22" s="29"/>
      <c r="G22" s="65">
        <f>G23</f>
        <v>6689.900000000001</v>
      </c>
      <c r="H22" s="80"/>
      <c r="I22" s="119"/>
      <c r="J22" s="33"/>
      <c r="K22" s="48"/>
      <c r="L22" s="48"/>
      <c r="M22" s="198"/>
      <c r="N22" s="48"/>
      <c r="O22" s="198"/>
      <c r="P22" s="198"/>
      <c r="Q22" s="198"/>
      <c r="R22" s="198"/>
      <c r="S22" s="198"/>
      <c r="T22" s="198"/>
      <c r="U22" s="198"/>
    </row>
    <row r="23" spans="1:21" ht="22.5" customHeight="1">
      <c r="A23" s="42" t="s">
        <v>48</v>
      </c>
      <c r="B23" s="67" t="s">
        <v>69</v>
      </c>
      <c r="C23" s="18"/>
      <c r="D23" s="16" t="s">
        <v>169</v>
      </c>
      <c r="E23" s="18"/>
      <c r="F23" s="29"/>
      <c r="G23" s="65">
        <f>G24+G27</f>
        <v>6689.900000000001</v>
      </c>
      <c r="H23" s="80"/>
      <c r="I23" s="119"/>
      <c r="J23" s="33"/>
      <c r="K23" s="48"/>
      <c r="L23" s="48"/>
      <c r="M23" s="198"/>
      <c r="N23" s="48"/>
      <c r="O23" s="198"/>
      <c r="P23" s="198"/>
      <c r="Q23" s="198"/>
      <c r="R23" s="198"/>
      <c r="S23" s="198"/>
      <c r="T23" s="198"/>
      <c r="U23" s="198"/>
    </row>
    <row r="24" spans="1:21" ht="40.5" customHeight="1">
      <c r="A24" s="42" t="s">
        <v>46</v>
      </c>
      <c r="B24" s="67" t="s">
        <v>128</v>
      </c>
      <c r="C24" s="16"/>
      <c r="D24" s="16" t="s">
        <v>77</v>
      </c>
      <c r="E24" s="16"/>
      <c r="F24" s="87"/>
      <c r="G24" s="71">
        <f>G25</f>
        <v>1523.2</v>
      </c>
      <c r="H24" s="82"/>
      <c r="I24" s="119"/>
      <c r="J24" s="41"/>
      <c r="K24" s="55"/>
      <c r="L24" s="55"/>
      <c r="M24" s="198"/>
      <c r="N24" s="55"/>
      <c r="O24" s="198"/>
      <c r="P24" s="198"/>
      <c r="Q24" s="198"/>
      <c r="R24" s="198"/>
      <c r="S24" s="198"/>
      <c r="T24" s="198"/>
      <c r="U24" s="198"/>
    </row>
    <row r="25" spans="1:21" ht="29.25" customHeight="1">
      <c r="A25" s="42" t="s">
        <v>148</v>
      </c>
      <c r="B25" s="67" t="s">
        <v>78</v>
      </c>
      <c r="C25" s="16" t="s">
        <v>147</v>
      </c>
      <c r="D25" s="16" t="s">
        <v>77</v>
      </c>
      <c r="E25" s="31" t="s">
        <v>332</v>
      </c>
      <c r="F25" s="87"/>
      <c r="G25" s="71">
        <f>G26</f>
        <v>1523.2</v>
      </c>
      <c r="H25" s="82"/>
      <c r="I25" s="119"/>
      <c r="J25" s="41"/>
      <c r="K25" s="55"/>
      <c r="L25" s="55"/>
      <c r="M25" s="198"/>
      <c r="N25" s="55"/>
      <c r="O25" s="198"/>
      <c r="P25" s="198"/>
      <c r="Q25" s="198"/>
      <c r="R25" s="198"/>
      <c r="S25" s="198"/>
      <c r="T25" s="198"/>
      <c r="U25" s="198"/>
    </row>
    <row r="26" spans="1:21" ht="64.5" customHeight="1">
      <c r="A26" s="28" t="s">
        <v>191</v>
      </c>
      <c r="B26" s="68" t="s">
        <v>168</v>
      </c>
      <c r="C26" s="18" t="s">
        <v>147</v>
      </c>
      <c r="D26" s="18" t="s">
        <v>77</v>
      </c>
      <c r="E26" s="17" t="s">
        <v>332</v>
      </c>
      <c r="F26" s="29" t="s">
        <v>163</v>
      </c>
      <c r="G26" s="171">
        <v>1523.2</v>
      </c>
      <c r="H26" s="369"/>
      <c r="I26" s="119"/>
      <c r="J26" s="370"/>
      <c r="K26" s="211"/>
      <c r="L26" s="211"/>
      <c r="M26" s="198"/>
      <c r="N26" s="211"/>
      <c r="O26" s="198"/>
      <c r="P26" s="198"/>
      <c r="Q26" s="198"/>
      <c r="R26" s="198"/>
      <c r="S26" s="198"/>
      <c r="T26" s="198"/>
      <c r="U26" s="198"/>
    </row>
    <row r="27" spans="1:21" ht="51.75" customHeight="1">
      <c r="A27" s="42" t="s">
        <v>96</v>
      </c>
      <c r="B27" s="67" t="s">
        <v>138</v>
      </c>
      <c r="C27" s="16"/>
      <c r="D27" s="16" t="s">
        <v>64</v>
      </c>
      <c r="E27" s="31"/>
      <c r="F27" s="87"/>
      <c r="G27" s="71">
        <f>G28+G30+G32+G36</f>
        <v>5166.700000000001</v>
      </c>
      <c r="H27" s="82"/>
      <c r="I27" s="119"/>
      <c r="J27" s="41"/>
      <c r="K27" s="55"/>
      <c r="L27" s="55"/>
      <c r="M27" s="198"/>
      <c r="N27" s="55"/>
      <c r="O27" s="198"/>
      <c r="P27" s="198"/>
      <c r="Q27" s="198"/>
      <c r="R27" s="198"/>
      <c r="S27" s="198"/>
      <c r="T27" s="198"/>
      <c r="U27" s="198"/>
    </row>
    <row r="28" spans="1:21" ht="43.5" customHeight="1">
      <c r="A28" s="42" t="s">
        <v>192</v>
      </c>
      <c r="B28" s="67" t="s">
        <v>290</v>
      </c>
      <c r="C28" s="16" t="s">
        <v>147</v>
      </c>
      <c r="D28" s="16" t="s">
        <v>64</v>
      </c>
      <c r="E28" s="31" t="s">
        <v>333</v>
      </c>
      <c r="F28" s="102"/>
      <c r="G28" s="71">
        <f>G29</f>
        <v>513.7</v>
      </c>
      <c r="H28" s="82"/>
      <c r="I28" s="119"/>
      <c r="J28" s="41"/>
      <c r="K28" s="55"/>
      <c r="L28" s="55"/>
      <c r="M28" s="198"/>
      <c r="N28" s="55"/>
      <c r="O28" s="198"/>
      <c r="P28" s="198"/>
      <c r="Q28" s="198"/>
      <c r="R28" s="198"/>
      <c r="S28" s="198"/>
      <c r="T28" s="198"/>
      <c r="U28" s="198"/>
    </row>
    <row r="29" spans="1:21" ht="66.75" customHeight="1">
      <c r="A29" s="28" t="s">
        <v>193</v>
      </c>
      <c r="B29" s="68" t="s">
        <v>168</v>
      </c>
      <c r="C29" s="103" t="s">
        <v>147</v>
      </c>
      <c r="D29" s="18" t="s">
        <v>64</v>
      </c>
      <c r="E29" s="17" t="s">
        <v>333</v>
      </c>
      <c r="F29" s="70" t="s">
        <v>163</v>
      </c>
      <c r="G29" s="171">
        <v>513.7</v>
      </c>
      <c r="H29" s="369"/>
      <c r="I29" s="119"/>
      <c r="J29" s="74"/>
      <c r="K29" s="56"/>
      <c r="L29" s="56"/>
      <c r="M29" s="198"/>
      <c r="N29" s="56"/>
      <c r="O29" s="198"/>
      <c r="P29" s="198"/>
      <c r="Q29" s="198"/>
      <c r="R29" s="198"/>
      <c r="S29" s="198"/>
      <c r="T29" s="198"/>
      <c r="U29" s="198"/>
    </row>
    <row r="30" spans="1:21" ht="51.75" customHeight="1">
      <c r="A30" s="42" t="s">
        <v>194</v>
      </c>
      <c r="B30" s="67" t="s">
        <v>126</v>
      </c>
      <c r="C30" s="16" t="s">
        <v>147</v>
      </c>
      <c r="D30" s="16" t="s">
        <v>64</v>
      </c>
      <c r="E30" s="31" t="s">
        <v>334</v>
      </c>
      <c r="F30" s="87"/>
      <c r="G30" s="71">
        <f>G31</f>
        <v>133.9</v>
      </c>
      <c r="H30" s="82"/>
      <c r="I30" s="119"/>
      <c r="J30" s="41"/>
      <c r="K30" s="55"/>
      <c r="L30" s="56"/>
      <c r="M30" s="198"/>
      <c r="N30" s="55"/>
      <c r="O30" s="198"/>
      <c r="P30" s="198"/>
      <c r="Q30" s="198"/>
      <c r="R30" s="198"/>
      <c r="S30" s="198"/>
      <c r="T30" s="198"/>
      <c r="U30" s="198"/>
    </row>
    <row r="31" spans="1:21" ht="72.75" customHeight="1">
      <c r="A31" s="28" t="s">
        <v>289</v>
      </c>
      <c r="B31" s="68" t="s">
        <v>168</v>
      </c>
      <c r="C31" s="18" t="s">
        <v>147</v>
      </c>
      <c r="D31" s="18" t="s">
        <v>64</v>
      </c>
      <c r="E31" s="17" t="s">
        <v>334</v>
      </c>
      <c r="F31" s="29" t="s">
        <v>163</v>
      </c>
      <c r="G31" s="171">
        <v>133.9</v>
      </c>
      <c r="H31" s="369"/>
      <c r="I31" s="119"/>
      <c r="J31" s="74"/>
      <c r="K31" s="56"/>
      <c r="L31" s="56"/>
      <c r="M31" s="198"/>
      <c r="N31" s="56"/>
      <c r="O31" s="198"/>
      <c r="P31" s="198"/>
      <c r="Q31" s="198"/>
      <c r="R31" s="198"/>
      <c r="S31" s="198"/>
      <c r="T31" s="198"/>
      <c r="U31" s="198"/>
    </row>
    <row r="32" spans="1:21" ht="39.75" customHeight="1">
      <c r="A32" s="42" t="s">
        <v>194</v>
      </c>
      <c r="B32" s="67" t="s">
        <v>139</v>
      </c>
      <c r="C32" s="16" t="s">
        <v>147</v>
      </c>
      <c r="D32" s="16" t="s">
        <v>64</v>
      </c>
      <c r="E32" s="31" t="s">
        <v>335</v>
      </c>
      <c r="F32" s="87"/>
      <c r="G32" s="71">
        <f>G33+G34+G35</f>
        <v>4402.400000000001</v>
      </c>
      <c r="H32" s="82"/>
      <c r="I32" s="119"/>
      <c r="J32" s="41"/>
      <c r="K32" s="55"/>
      <c r="L32" s="56"/>
      <c r="M32" s="198"/>
      <c r="N32" s="55"/>
      <c r="O32" s="198"/>
      <c r="P32" s="198"/>
      <c r="Q32" s="198"/>
      <c r="R32" s="198"/>
      <c r="S32" s="198"/>
      <c r="T32" s="198"/>
      <c r="U32" s="198"/>
    </row>
    <row r="33" spans="1:21" ht="64.5" customHeight="1">
      <c r="A33" s="28" t="s">
        <v>363</v>
      </c>
      <c r="B33" s="68" t="s">
        <v>168</v>
      </c>
      <c r="C33" s="18" t="s">
        <v>147</v>
      </c>
      <c r="D33" s="18" t="s">
        <v>64</v>
      </c>
      <c r="E33" s="17" t="s">
        <v>335</v>
      </c>
      <c r="F33" s="29" t="s">
        <v>163</v>
      </c>
      <c r="G33" s="171">
        <v>2946.3</v>
      </c>
      <c r="H33" s="369"/>
      <c r="I33" s="119"/>
      <c r="J33" s="74"/>
      <c r="K33" s="56"/>
      <c r="L33" s="199"/>
      <c r="M33" s="198"/>
      <c r="N33" s="56"/>
      <c r="O33" s="198"/>
      <c r="P33" s="198"/>
      <c r="Q33" s="198"/>
      <c r="R33" s="198"/>
      <c r="S33" s="198"/>
      <c r="T33" s="198"/>
      <c r="U33" s="198"/>
    </row>
    <row r="34" spans="1:21" ht="41.25" customHeight="1">
      <c r="A34" s="28" t="s">
        <v>364</v>
      </c>
      <c r="B34" s="68" t="s">
        <v>549</v>
      </c>
      <c r="C34" s="18" t="s">
        <v>147</v>
      </c>
      <c r="D34" s="18" t="s">
        <v>64</v>
      </c>
      <c r="E34" s="17" t="s">
        <v>335</v>
      </c>
      <c r="F34" s="29" t="s">
        <v>164</v>
      </c>
      <c r="G34" s="171">
        <v>1449.9</v>
      </c>
      <c r="H34" s="371"/>
      <c r="I34" s="119"/>
      <c r="J34" s="74"/>
      <c r="K34" s="56"/>
      <c r="L34" s="56"/>
      <c r="M34" s="198"/>
      <c r="N34" s="56"/>
      <c r="O34" s="198"/>
      <c r="P34" s="198"/>
      <c r="Q34" s="198"/>
      <c r="R34" s="198"/>
      <c r="S34" s="198"/>
      <c r="T34" s="198"/>
      <c r="U34" s="198"/>
    </row>
    <row r="35" spans="1:21" ht="16.5" customHeight="1">
      <c r="A35" s="28" t="s">
        <v>365</v>
      </c>
      <c r="B35" s="68" t="s">
        <v>167</v>
      </c>
      <c r="C35" s="18" t="s">
        <v>147</v>
      </c>
      <c r="D35" s="18" t="s">
        <v>64</v>
      </c>
      <c r="E35" s="17" t="s">
        <v>335</v>
      </c>
      <c r="F35" s="29" t="s">
        <v>165</v>
      </c>
      <c r="G35" s="171">
        <v>6.2</v>
      </c>
      <c r="H35" s="369"/>
      <c r="I35" s="119"/>
      <c r="J35" s="74"/>
      <c r="K35" s="56"/>
      <c r="L35" s="199"/>
      <c r="M35" s="198"/>
      <c r="N35" s="56"/>
      <c r="O35" s="198"/>
      <c r="P35" s="198"/>
      <c r="Q35" s="198"/>
      <c r="R35" s="198"/>
      <c r="S35" s="198"/>
      <c r="T35" s="198"/>
      <c r="U35" s="198"/>
    </row>
    <row r="36" spans="1:21" ht="49.5" customHeight="1">
      <c r="A36" s="42" t="s">
        <v>330</v>
      </c>
      <c r="B36" s="69" t="s">
        <v>329</v>
      </c>
      <c r="C36" s="31" t="s">
        <v>147</v>
      </c>
      <c r="D36" s="31" t="s">
        <v>64</v>
      </c>
      <c r="E36" s="88" t="s">
        <v>342</v>
      </c>
      <c r="F36" s="61"/>
      <c r="G36" s="71">
        <f>G37</f>
        <v>116.7</v>
      </c>
      <c r="H36" s="82"/>
      <c r="I36" s="119"/>
      <c r="J36" s="41"/>
      <c r="K36" s="55"/>
      <c r="L36" s="199"/>
      <c r="M36" s="198"/>
      <c r="N36" s="55"/>
      <c r="O36" s="198"/>
      <c r="P36" s="198"/>
      <c r="Q36" s="198"/>
      <c r="R36" s="198"/>
      <c r="S36" s="198"/>
      <c r="T36" s="198"/>
      <c r="U36" s="198"/>
    </row>
    <row r="37" spans="1:21" ht="18.75" customHeight="1">
      <c r="A37" s="28" t="s">
        <v>331</v>
      </c>
      <c r="B37" s="37" t="s">
        <v>167</v>
      </c>
      <c r="C37" s="17" t="s">
        <v>147</v>
      </c>
      <c r="D37" s="17" t="s">
        <v>64</v>
      </c>
      <c r="E37" s="89" t="s">
        <v>342</v>
      </c>
      <c r="F37" s="61" t="s">
        <v>165</v>
      </c>
      <c r="G37" s="171">
        <v>116.7</v>
      </c>
      <c r="H37" s="369"/>
      <c r="I37" s="119"/>
      <c r="J37" s="74"/>
      <c r="K37" s="56"/>
      <c r="L37" s="199"/>
      <c r="M37" s="198"/>
      <c r="N37" s="215"/>
      <c r="O37" s="198"/>
      <c r="P37" s="198"/>
      <c r="Q37" s="198"/>
      <c r="R37" s="198"/>
      <c r="S37" s="198"/>
      <c r="T37" s="198"/>
      <c r="U37" s="198"/>
    </row>
    <row r="38" spans="1:21" ht="31.5" customHeight="1">
      <c r="A38" s="93" t="s">
        <v>37</v>
      </c>
      <c r="B38" s="94" t="s">
        <v>197</v>
      </c>
      <c r="C38" s="95" t="s">
        <v>80</v>
      </c>
      <c r="D38" s="96"/>
      <c r="E38" s="59"/>
      <c r="F38" s="97"/>
      <c r="G38" s="65">
        <f>G39+G58+G62+G69+G75+G79+G95+G111+G120+G125</f>
        <v>69987.4</v>
      </c>
      <c r="H38" s="80"/>
      <c r="I38" s="269"/>
      <c r="J38" s="33"/>
      <c r="K38" s="48"/>
      <c r="L38" s="77"/>
      <c r="M38" s="198"/>
      <c r="N38" s="48"/>
      <c r="O38" s="198"/>
      <c r="P38" s="198"/>
      <c r="Q38" s="198"/>
      <c r="R38" s="198"/>
      <c r="S38" s="198"/>
      <c r="T38" s="198"/>
      <c r="U38" s="198"/>
    </row>
    <row r="39" spans="1:21" ht="17.25" customHeight="1">
      <c r="A39" s="42" t="s">
        <v>47</v>
      </c>
      <c r="B39" s="67" t="s">
        <v>69</v>
      </c>
      <c r="C39" s="18"/>
      <c r="D39" s="16" t="s">
        <v>169</v>
      </c>
      <c r="E39" s="17"/>
      <c r="F39" s="29"/>
      <c r="G39" s="71">
        <f>G40+G50+G53</f>
        <v>17941.9</v>
      </c>
      <c r="H39" s="82"/>
      <c r="I39" s="119"/>
      <c r="J39" s="41"/>
      <c r="K39" s="55"/>
      <c r="L39" s="56"/>
      <c r="M39" s="198"/>
      <c r="N39" s="55"/>
      <c r="O39" s="198"/>
      <c r="P39" s="198"/>
      <c r="Q39" s="198"/>
      <c r="R39" s="198"/>
      <c r="S39" s="198"/>
      <c r="T39" s="198"/>
      <c r="U39" s="198"/>
    </row>
    <row r="40" spans="1:21" ht="50.25" customHeight="1">
      <c r="A40" s="42" t="s">
        <v>149</v>
      </c>
      <c r="B40" s="67" t="s">
        <v>127</v>
      </c>
      <c r="C40" s="16"/>
      <c r="D40" s="16" t="s">
        <v>70</v>
      </c>
      <c r="E40" s="31"/>
      <c r="F40" s="87"/>
      <c r="G40" s="65">
        <f>G41+G45+G47</f>
        <v>17851.7</v>
      </c>
      <c r="H40" s="80"/>
      <c r="I40" s="119"/>
      <c r="J40" s="33"/>
      <c r="K40" s="48"/>
      <c r="L40" s="77"/>
      <c r="M40" s="198"/>
      <c r="N40" s="48"/>
      <c r="O40" s="198"/>
      <c r="P40" s="198"/>
      <c r="Q40" s="198"/>
      <c r="R40" s="198"/>
      <c r="S40" s="198"/>
      <c r="T40" s="198"/>
      <c r="U40" s="198"/>
    </row>
    <row r="41" spans="1:21" ht="40.5" customHeight="1">
      <c r="A41" s="42" t="s">
        <v>34</v>
      </c>
      <c r="B41" s="67" t="s">
        <v>366</v>
      </c>
      <c r="C41" s="16" t="s">
        <v>80</v>
      </c>
      <c r="D41" s="16" t="s">
        <v>70</v>
      </c>
      <c r="E41" s="31" t="s">
        <v>344</v>
      </c>
      <c r="F41" s="87"/>
      <c r="G41" s="71">
        <f>G42+G43+G44</f>
        <v>16295.1</v>
      </c>
      <c r="H41" s="82"/>
      <c r="I41" s="119"/>
      <c r="J41" s="162"/>
      <c r="K41" s="163"/>
      <c r="L41" s="46"/>
      <c r="M41" s="46"/>
      <c r="N41" s="40"/>
      <c r="O41" s="46"/>
      <c r="P41" s="372"/>
      <c r="Q41" s="198"/>
      <c r="R41" s="198"/>
      <c r="S41" s="198"/>
      <c r="T41" s="198"/>
      <c r="U41" s="198"/>
    </row>
    <row r="42" spans="1:21" ht="68.25" customHeight="1">
      <c r="A42" s="28" t="s">
        <v>195</v>
      </c>
      <c r="B42" s="68" t="s">
        <v>196</v>
      </c>
      <c r="C42" s="18" t="s">
        <v>80</v>
      </c>
      <c r="D42" s="18" t="s">
        <v>70</v>
      </c>
      <c r="E42" s="17" t="s">
        <v>344</v>
      </c>
      <c r="F42" s="29" t="s">
        <v>163</v>
      </c>
      <c r="G42" s="171">
        <v>12084.1</v>
      </c>
      <c r="H42" s="369"/>
      <c r="I42" s="119"/>
      <c r="J42" s="38"/>
      <c r="K42" s="164"/>
      <c r="L42" s="53"/>
      <c r="M42" s="53"/>
      <c r="N42" s="35"/>
      <c r="O42" s="53"/>
      <c r="P42" s="373"/>
      <c r="Q42" s="198"/>
      <c r="R42" s="198"/>
      <c r="S42" s="198"/>
      <c r="T42" s="198"/>
      <c r="U42" s="198"/>
    </row>
    <row r="43" spans="1:21" ht="40.5" customHeight="1">
      <c r="A43" s="28" t="s">
        <v>646</v>
      </c>
      <c r="B43" s="68" t="s">
        <v>549</v>
      </c>
      <c r="C43" s="18" t="s">
        <v>80</v>
      </c>
      <c r="D43" s="18" t="s">
        <v>70</v>
      </c>
      <c r="E43" s="17" t="s">
        <v>344</v>
      </c>
      <c r="F43" s="29" t="s">
        <v>164</v>
      </c>
      <c r="G43" s="171">
        <v>4174</v>
      </c>
      <c r="H43" s="374"/>
      <c r="I43" s="119"/>
      <c r="J43" s="162"/>
      <c r="K43" s="163"/>
      <c r="L43" s="46"/>
      <c r="M43" s="46"/>
      <c r="N43" s="40"/>
      <c r="O43" s="165"/>
      <c r="P43" s="166"/>
      <c r="Q43" s="198"/>
      <c r="R43" s="198"/>
      <c r="S43" s="198"/>
      <c r="T43" s="198"/>
      <c r="U43" s="198"/>
    </row>
    <row r="44" spans="1:21" ht="18.75" customHeight="1">
      <c r="A44" s="28" t="s">
        <v>647</v>
      </c>
      <c r="B44" s="68" t="s">
        <v>167</v>
      </c>
      <c r="C44" s="18" t="s">
        <v>80</v>
      </c>
      <c r="D44" s="18" t="s">
        <v>70</v>
      </c>
      <c r="E44" s="17" t="s">
        <v>344</v>
      </c>
      <c r="F44" s="29" t="s">
        <v>165</v>
      </c>
      <c r="G44" s="171">
        <v>37</v>
      </c>
      <c r="H44" s="369"/>
      <c r="I44" s="119"/>
      <c r="J44" s="38"/>
      <c r="K44" s="164"/>
      <c r="L44" s="53"/>
      <c r="M44" s="53"/>
      <c r="N44" s="35"/>
      <c r="O44" s="167"/>
      <c r="P44" s="373"/>
      <c r="Q44" s="198"/>
      <c r="R44" s="198"/>
      <c r="S44" s="198"/>
      <c r="T44" s="198"/>
      <c r="U44" s="198"/>
    </row>
    <row r="45" spans="1:21" ht="62.25" customHeight="1">
      <c r="A45" s="42" t="s">
        <v>132</v>
      </c>
      <c r="B45" s="67" t="s">
        <v>551</v>
      </c>
      <c r="C45" s="16" t="s">
        <v>80</v>
      </c>
      <c r="D45" s="16" t="s">
        <v>70</v>
      </c>
      <c r="E45" s="31" t="s">
        <v>347</v>
      </c>
      <c r="F45" s="29"/>
      <c r="G45" s="71">
        <f>G46</f>
        <v>6.9</v>
      </c>
      <c r="H45" s="82"/>
      <c r="I45" s="119"/>
      <c r="J45" s="41"/>
      <c r="K45" s="55"/>
      <c r="L45" s="56"/>
      <c r="M45" s="198"/>
      <c r="N45" s="55"/>
      <c r="O45" s="198"/>
      <c r="P45" s="198"/>
      <c r="Q45" s="198"/>
      <c r="R45" s="198"/>
      <c r="S45" s="198"/>
      <c r="T45" s="198"/>
      <c r="U45" s="198"/>
    </row>
    <row r="46" spans="1:21" ht="38.25" customHeight="1">
      <c r="A46" s="28" t="s">
        <v>199</v>
      </c>
      <c r="B46" s="68" t="s">
        <v>549</v>
      </c>
      <c r="C46" s="18" t="s">
        <v>80</v>
      </c>
      <c r="D46" s="18" t="s">
        <v>70</v>
      </c>
      <c r="E46" s="17" t="s">
        <v>347</v>
      </c>
      <c r="F46" s="29" t="s">
        <v>164</v>
      </c>
      <c r="G46" s="171">
        <v>6.9</v>
      </c>
      <c r="H46" s="369"/>
      <c r="I46" s="119"/>
      <c r="J46" s="74"/>
      <c r="K46" s="56"/>
      <c r="L46" s="56"/>
      <c r="M46" s="198"/>
      <c r="N46" s="56"/>
      <c r="O46" s="198"/>
      <c r="P46" s="198"/>
      <c r="Q46" s="198"/>
      <c r="R46" s="198"/>
      <c r="S46" s="198"/>
      <c r="T46" s="198"/>
      <c r="U46" s="198"/>
    </row>
    <row r="47" spans="1:21" ht="63.75" customHeight="1">
      <c r="A47" s="42" t="s">
        <v>198</v>
      </c>
      <c r="B47" s="67" t="s">
        <v>367</v>
      </c>
      <c r="C47" s="16" t="s">
        <v>80</v>
      </c>
      <c r="D47" s="16" t="s">
        <v>70</v>
      </c>
      <c r="E47" s="31" t="s">
        <v>500</v>
      </c>
      <c r="F47" s="90"/>
      <c r="G47" s="65">
        <f>G48+G49</f>
        <v>1549.7</v>
      </c>
      <c r="H47" s="80"/>
      <c r="I47" s="119"/>
      <c r="J47" s="33"/>
      <c r="K47" s="77"/>
      <c r="L47" s="56"/>
      <c r="M47" s="198"/>
      <c r="N47" s="56"/>
      <c r="O47" s="198"/>
      <c r="P47" s="198"/>
      <c r="Q47" s="198"/>
      <c r="R47" s="198"/>
      <c r="S47" s="198"/>
      <c r="T47" s="198"/>
      <c r="U47" s="198"/>
    </row>
    <row r="48" spans="1:21" ht="66" customHeight="1">
      <c r="A48" s="28" t="s">
        <v>202</v>
      </c>
      <c r="B48" s="68" t="s">
        <v>196</v>
      </c>
      <c r="C48" s="18" t="s">
        <v>80</v>
      </c>
      <c r="D48" s="18" t="s">
        <v>70</v>
      </c>
      <c r="E48" s="17" t="s">
        <v>500</v>
      </c>
      <c r="F48" s="91">
        <v>100</v>
      </c>
      <c r="G48" s="171">
        <v>1423.5</v>
      </c>
      <c r="H48" s="369"/>
      <c r="I48" s="119"/>
      <c r="J48" s="375"/>
      <c r="K48" s="239"/>
      <c r="L48" s="56"/>
      <c r="M48" s="198"/>
      <c r="N48" s="56"/>
      <c r="O48" s="198"/>
      <c r="P48" s="198"/>
      <c r="Q48" s="198"/>
      <c r="R48" s="198"/>
      <c r="S48" s="198"/>
      <c r="T48" s="198"/>
      <c r="U48" s="198"/>
    </row>
    <row r="49" spans="1:21" ht="40.5" customHeight="1">
      <c r="A49" s="28" t="s">
        <v>648</v>
      </c>
      <c r="B49" s="68" t="s">
        <v>549</v>
      </c>
      <c r="C49" s="18" t="s">
        <v>80</v>
      </c>
      <c r="D49" s="18" t="s">
        <v>70</v>
      </c>
      <c r="E49" s="17" t="s">
        <v>500</v>
      </c>
      <c r="F49" s="91">
        <v>200</v>
      </c>
      <c r="G49" s="225">
        <v>126.2</v>
      </c>
      <c r="H49" s="369"/>
      <c r="I49" s="119"/>
      <c r="J49" s="375"/>
      <c r="K49" s="239"/>
      <c r="L49" s="56"/>
      <c r="M49" s="198"/>
      <c r="N49" s="56"/>
      <c r="O49" s="198"/>
      <c r="P49" s="198"/>
      <c r="Q49" s="198"/>
      <c r="R49" s="198"/>
      <c r="S49" s="198"/>
      <c r="T49" s="198"/>
      <c r="U49" s="198"/>
    </row>
    <row r="50" spans="1:21" ht="21" customHeight="1">
      <c r="A50" s="42" t="s">
        <v>153</v>
      </c>
      <c r="B50" s="67" t="s">
        <v>170</v>
      </c>
      <c r="C50" s="16"/>
      <c r="D50" s="16" t="s">
        <v>171</v>
      </c>
      <c r="E50" s="31"/>
      <c r="F50" s="87"/>
      <c r="G50" s="71">
        <v>70</v>
      </c>
      <c r="H50" s="82"/>
      <c r="I50" s="119"/>
      <c r="J50" s="41"/>
      <c r="K50" s="56"/>
      <c r="L50" s="56"/>
      <c r="M50" s="198"/>
      <c r="N50" s="55"/>
      <c r="O50" s="198"/>
      <c r="P50" s="198"/>
      <c r="Q50" s="198"/>
      <c r="R50" s="198"/>
      <c r="S50" s="198"/>
      <c r="T50" s="198"/>
      <c r="U50" s="198"/>
    </row>
    <row r="51" spans="1:21" ht="20.25" customHeight="1">
      <c r="A51" s="42" t="s">
        <v>102</v>
      </c>
      <c r="B51" s="67" t="s">
        <v>370</v>
      </c>
      <c r="C51" s="16" t="s">
        <v>80</v>
      </c>
      <c r="D51" s="16" t="s">
        <v>171</v>
      </c>
      <c r="E51" s="31" t="s">
        <v>336</v>
      </c>
      <c r="F51" s="29"/>
      <c r="G51" s="71">
        <v>70</v>
      </c>
      <c r="H51" s="82"/>
      <c r="I51" s="119"/>
      <c r="J51" s="41"/>
      <c r="K51" s="56"/>
      <c r="L51" s="56"/>
      <c r="M51" s="198"/>
      <c r="N51" s="55"/>
      <c r="O51" s="198"/>
      <c r="P51" s="198"/>
      <c r="Q51" s="198"/>
      <c r="R51" s="198"/>
      <c r="S51" s="198"/>
      <c r="T51" s="198"/>
      <c r="U51" s="198"/>
    </row>
    <row r="52" spans="1:21" ht="20.25" customHeight="1">
      <c r="A52" s="28" t="s">
        <v>203</v>
      </c>
      <c r="B52" s="68" t="s">
        <v>167</v>
      </c>
      <c r="C52" s="347">
        <v>978</v>
      </c>
      <c r="D52" s="18" t="s">
        <v>171</v>
      </c>
      <c r="E52" s="17" t="s">
        <v>336</v>
      </c>
      <c r="F52" s="29" t="s">
        <v>165</v>
      </c>
      <c r="G52" s="171">
        <v>70</v>
      </c>
      <c r="H52" s="369"/>
      <c r="I52" s="119"/>
      <c r="J52" s="74"/>
      <c r="K52" s="56"/>
      <c r="L52" s="56"/>
      <c r="M52" s="198"/>
      <c r="N52" s="56"/>
      <c r="O52" s="198"/>
      <c r="P52" s="198"/>
      <c r="Q52" s="198"/>
      <c r="R52" s="198"/>
      <c r="S52" s="198"/>
      <c r="T52" s="198"/>
      <c r="U52" s="198"/>
    </row>
    <row r="53" spans="1:22" ht="21" customHeight="1">
      <c r="A53" s="31" t="s">
        <v>204</v>
      </c>
      <c r="B53" s="67" t="s">
        <v>72</v>
      </c>
      <c r="C53" s="16"/>
      <c r="D53" s="16" t="s">
        <v>90</v>
      </c>
      <c r="E53" s="31"/>
      <c r="F53" s="29"/>
      <c r="G53" s="65">
        <f>G54+G56</f>
        <v>20.2</v>
      </c>
      <c r="H53" s="80"/>
      <c r="I53" s="119"/>
      <c r="J53" s="33"/>
      <c r="K53" s="77"/>
      <c r="L53" s="77"/>
      <c r="M53" s="198"/>
      <c r="N53" s="48"/>
      <c r="O53" s="198"/>
      <c r="P53" s="198"/>
      <c r="Q53" s="198"/>
      <c r="R53" s="198"/>
      <c r="S53" s="198"/>
      <c r="T53" s="198"/>
      <c r="U53" s="198"/>
      <c r="V53" s="20"/>
    </row>
    <row r="54" spans="1:22" ht="27.75" customHeight="1">
      <c r="A54" s="31" t="s">
        <v>205</v>
      </c>
      <c r="B54" s="67" t="s">
        <v>321</v>
      </c>
      <c r="C54" s="16" t="s">
        <v>80</v>
      </c>
      <c r="D54" s="16" t="s">
        <v>90</v>
      </c>
      <c r="E54" s="31" t="s">
        <v>371</v>
      </c>
      <c r="F54" s="87"/>
      <c r="G54" s="71">
        <f>G55</f>
        <v>10.1</v>
      </c>
      <c r="H54" s="82"/>
      <c r="I54" s="119"/>
      <c r="J54" s="41"/>
      <c r="K54" s="56"/>
      <c r="L54" s="56"/>
      <c r="M54" s="198"/>
      <c r="N54" s="55"/>
      <c r="O54" s="40"/>
      <c r="P54" s="44"/>
      <c r="Q54" s="46"/>
      <c r="R54" s="46"/>
      <c r="S54" s="58"/>
      <c r="T54" s="46"/>
      <c r="U54" s="55"/>
      <c r="V54" s="20"/>
    </row>
    <row r="55" spans="1:22" ht="39.75" customHeight="1">
      <c r="A55" s="17" t="s">
        <v>206</v>
      </c>
      <c r="B55" s="68" t="s">
        <v>549</v>
      </c>
      <c r="C55" s="18" t="s">
        <v>80</v>
      </c>
      <c r="D55" s="18" t="s">
        <v>90</v>
      </c>
      <c r="E55" s="17" t="s">
        <v>371</v>
      </c>
      <c r="F55" s="29" t="s">
        <v>164</v>
      </c>
      <c r="G55" s="171">
        <v>10.1</v>
      </c>
      <c r="H55" s="369"/>
      <c r="I55" s="119"/>
      <c r="J55" s="74"/>
      <c r="K55" s="56"/>
      <c r="L55" s="56"/>
      <c r="M55" s="198"/>
      <c r="N55" s="56"/>
      <c r="O55" s="35"/>
      <c r="P55" s="52"/>
      <c r="Q55" s="53"/>
      <c r="R55" s="53"/>
      <c r="S55" s="53"/>
      <c r="T55" s="53"/>
      <c r="U55" s="56"/>
      <c r="V55" s="20"/>
    </row>
    <row r="56" spans="1:22" ht="102.75" customHeight="1">
      <c r="A56" s="31" t="s">
        <v>291</v>
      </c>
      <c r="B56" s="67" t="s">
        <v>552</v>
      </c>
      <c r="C56" s="16" t="s">
        <v>80</v>
      </c>
      <c r="D56" s="16" t="s">
        <v>90</v>
      </c>
      <c r="E56" s="31" t="s">
        <v>372</v>
      </c>
      <c r="F56" s="87"/>
      <c r="G56" s="71">
        <f>G57</f>
        <v>10.1</v>
      </c>
      <c r="H56" s="82"/>
      <c r="I56" s="119"/>
      <c r="J56" s="41"/>
      <c r="K56" s="56"/>
      <c r="L56" s="56"/>
      <c r="M56" s="198"/>
      <c r="N56" s="55"/>
      <c r="O56" s="40"/>
      <c r="P56" s="376"/>
      <c r="Q56" s="46"/>
      <c r="R56" s="46"/>
      <c r="S56" s="46"/>
      <c r="T56" s="199"/>
      <c r="U56" s="55"/>
      <c r="V56" s="20"/>
    </row>
    <row r="57" spans="1:22" ht="39.75" customHeight="1">
      <c r="A57" s="17" t="s">
        <v>292</v>
      </c>
      <c r="B57" s="68" t="s">
        <v>549</v>
      </c>
      <c r="C57" s="18" t="s">
        <v>80</v>
      </c>
      <c r="D57" s="18" t="s">
        <v>90</v>
      </c>
      <c r="E57" s="17" t="s">
        <v>372</v>
      </c>
      <c r="F57" s="29" t="s">
        <v>164</v>
      </c>
      <c r="G57" s="171">
        <v>10.1</v>
      </c>
      <c r="H57" s="369"/>
      <c r="I57" s="119"/>
      <c r="J57" s="74"/>
      <c r="K57" s="56"/>
      <c r="L57" s="56"/>
      <c r="M57" s="198"/>
      <c r="N57" s="56"/>
      <c r="O57" s="35"/>
      <c r="P57" s="52"/>
      <c r="Q57" s="53"/>
      <c r="R57" s="53"/>
      <c r="S57" s="53"/>
      <c r="T57" s="53"/>
      <c r="U57" s="56"/>
      <c r="V57" s="20"/>
    </row>
    <row r="58" spans="1:21" ht="34.5" customHeight="1">
      <c r="A58" s="31" t="s">
        <v>207</v>
      </c>
      <c r="B58" s="67" t="s">
        <v>66</v>
      </c>
      <c r="C58" s="16"/>
      <c r="D58" s="16" t="s">
        <v>173</v>
      </c>
      <c r="E58" s="17"/>
      <c r="F58" s="18"/>
      <c r="G58" s="65">
        <f>G59</f>
        <v>5.7</v>
      </c>
      <c r="H58" s="80"/>
      <c r="I58" s="119"/>
      <c r="J58" s="33"/>
      <c r="K58" s="77"/>
      <c r="L58" s="77"/>
      <c r="M58" s="198"/>
      <c r="N58" s="48"/>
      <c r="O58" s="198"/>
      <c r="P58" s="198"/>
      <c r="Q58" s="198"/>
      <c r="R58" s="198"/>
      <c r="S58" s="198"/>
      <c r="T58" s="198"/>
      <c r="U58" s="198"/>
    </row>
    <row r="59" spans="1:21" ht="51.75" customHeight="1">
      <c r="A59" s="31" t="s">
        <v>208</v>
      </c>
      <c r="B59" s="67" t="s">
        <v>91</v>
      </c>
      <c r="C59" s="16" t="s">
        <v>80</v>
      </c>
      <c r="D59" s="16" t="s">
        <v>65</v>
      </c>
      <c r="E59" s="31"/>
      <c r="F59" s="92"/>
      <c r="G59" s="71">
        <f>G60</f>
        <v>5.7</v>
      </c>
      <c r="H59" s="82"/>
      <c r="I59" s="119"/>
      <c r="J59" s="41"/>
      <c r="K59" s="56"/>
      <c r="L59" s="56"/>
      <c r="M59" s="198"/>
      <c r="N59" s="55"/>
      <c r="O59" s="198"/>
      <c r="P59" s="198"/>
      <c r="Q59" s="198"/>
      <c r="R59" s="198"/>
      <c r="S59" s="198"/>
      <c r="T59" s="198"/>
      <c r="U59" s="198"/>
    </row>
    <row r="60" spans="1:21" ht="87.75" customHeight="1">
      <c r="A60" s="31" t="s">
        <v>209</v>
      </c>
      <c r="B60" s="227" t="s">
        <v>431</v>
      </c>
      <c r="C60" s="16" t="s">
        <v>80</v>
      </c>
      <c r="D60" s="16" t="s">
        <v>65</v>
      </c>
      <c r="E60" s="31" t="s">
        <v>373</v>
      </c>
      <c r="F60" s="92"/>
      <c r="G60" s="71">
        <f>G61</f>
        <v>5.7</v>
      </c>
      <c r="H60" s="82"/>
      <c r="I60" s="119"/>
      <c r="J60" s="41"/>
      <c r="K60" s="56"/>
      <c r="L60" s="56"/>
      <c r="M60" s="198"/>
      <c r="N60" s="55"/>
      <c r="O60" s="198"/>
      <c r="P60" s="198"/>
      <c r="Q60" s="198"/>
      <c r="R60" s="198"/>
      <c r="S60" s="198"/>
      <c r="T60" s="198"/>
      <c r="U60" s="198"/>
    </row>
    <row r="61" spans="1:21" ht="38.25" customHeight="1">
      <c r="A61" s="17" t="s">
        <v>210</v>
      </c>
      <c r="B61" s="68" t="s">
        <v>549</v>
      </c>
      <c r="C61" s="18" t="s">
        <v>80</v>
      </c>
      <c r="D61" s="18" t="s">
        <v>65</v>
      </c>
      <c r="E61" s="17" t="s">
        <v>374</v>
      </c>
      <c r="F61" s="29" t="s">
        <v>164</v>
      </c>
      <c r="G61" s="171">
        <v>5.7</v>
      </c>
      <c r="H61" s="369"/>
      <c r="I61" s="119"/>
      <c r="J61" s="74"/>
      <c r="K61" s="56"/>
      <c r="L61" s="56"/>
      <c r="M61" s="198"/>
      <c r="N61" s="56"/>
      <c r="O61" s="198"/>
      <c r="P61" s="198"/>
      <c r="Q61" s="198"/>
      <c r="R61" s="198"/>
      <c r="S61" s="198"/>
      <c r="T61" s="198"/>
      <c r="U61" s="198"/>
    </row>
    <row r="62" spans="1:21" ht="17.25" customHeight="1">
      <c r="A62" s="31" t="s">
        <v>211</v>
      </c>
      <c r="B62" s="67" t="s">
        <v>130</v>
      </c>
      <c r="C62" s="18"/>
      <c r="D62" s="16" t="s">
        <v>174</v>
      </c>
      <c r="E62" s="17"/>
      <c r="F62" s="29"/>
      <c r="G62" s="65">
        <f>G63+G66</f>
        <v>364.29999999999995</v>
      </c>
      <c r="H62" s="80"/>
      <c r="I62" s="119"/>
      <c r="J62" s="33"/>
      <c r="K62" s="77"/>
      <c r="L62" s="77"/>
      <c r="M62" s="198"/>
      <c r="N62" s="48"/>
      <c r="O62" s="198"/>
      <c r="P62" s="198"/>
      <c r="Q62" s="198"/>
      <c r="R62" s="198"/>
      <c r="S62" s="198"/>
      <c r="T62" s="198"/>
      <c r="U62" s="198"/>
    </row>
    <row r="63" spans="1:21" ht="21" customHeight="1">
      <c r="A63" s="31" t="s">
        <v>234</v>
      </c>
      <c r="B63" s="67" t="s">
        <v>135</v>
      </c>
      <c r="C63" s="16"/>
      <c r="D63" s="16" t="s">
        <v>131</v>
      </c>
      <c r="E63" s="17"/>
      <c r="F63" s="29"/>
      <c r="G63" s="65">
        <f>G64</f>
        <v>349.4</v>
      </c>
      <c r="H63" s="81"/>
      <c r="I63" s="119"/>
      <c r="J63" s="33"/>
      <c r="K63" s="77"/>
      <c r="L63" s="77"/>
      <c r="M63" s="198"/>
      <c r="N63" s="48"/>
      <c r="O63" s="198"/>
      <c r="P63" s="198"/>
      <c r="Q63" s="198"/>
      <c r="R63" s="198"/>
      <c r="S63" s="198"/>
      <c r="T63" s="198"/>
      <c r="U63" s="198"/>
    </row>
    <row r="64" spans="1:21" ht="53.25" customHeight="1">
      <c r="A64" s="31" t="s">
        <v>235</v>
      </c>
      <c r="B64" s="67" t="s">
        <v>459</v>
      </c>
      <c r="C64" s="16" t="s">
        <v>80</v>
      </c>
      <c r="D64" s="16" t="s">
        <v>131</v>
      </c>
      <c r="E64" s="31" t="s">
        <v>375</v>
      </c>
      <c r="F64" s="29"/>
      <c r="G64" s="71">
        <f>G65</f>
        <v>349.4</v>
      </c>
      <c r="H64" s="82"/>
      <c r="I64" s="119"/>
      <c r="J64" s="41"/>
      <c r="K64" s="56"/>
      <c r="L64" s="56"/>
      <c r="M64" s="198"/>
      <c r="N64" s="55"/>
      <c r="O64" s="198"/>
      <c r="P64" s="198"/>
      <c r="Q64" s="198"/>
      <c r="R64" s="198"/>
      <c r="S64" s="198"/>
      <c r="T64" s="198"/>
      <c r="U64" s="198"/>
    </row>
    <row r="65" spans="1:21" ht="37.5" customHeight="1">
      <c r="A65" s="28" t="s">
        <v>236</v>
      </c>
      <c r="B65" s="68" t="s">
        <v>549</v>
      </c>
      <c r="C65" s="18" t="s">
        <v>80</v>
      </c>
      <c r="D65" s="18" t="s">
        <v>131</v>
      </c>
      <c r="E65" s="17" t="s">
        <v>375</v>
      </c>
      <c r="F65" s="29" t="s">
        <v>164</v>
      </c>
      <c r="G65" s="225">
        <v>349.4</v>
      </c>
      <c r="H65" s="369"/>
      <c r="I65" s="119"/>
      <c r="J65" s="74"/>
      <c r="K65" s="56"/>
      <c r="L65" s="56"/>
      <c r="M65" s="198"/>
      <c r="N65" s="56"/>
      <c r="O65" s="198"/>
      <c r="P65" s="198"/>
      <c r="Q65" s="198"/>
      <c r="R65" s="198"/>
      <c r="S65" s="198"/>
      <c r="T65" s="198"/>
      <c r="U65" s="198"/>
    </row>
    <row r="66" spans="1:21" ht="37.5" customHeight="1">
      <c r="A66" s="31" t="s">
        <v>639</v>
      </c>
      <c r="B66" s="27" t="s">
        <v>635</v>
      </c>
      <c r="C66" s="16" t="s">
        <v>80</v>
      </c>
      <c r="D66" s="16" t="s">
        <v>630</v>
      </c>
      <c r="E66" s="17"/>
      <c r="F66" s="29"/>
      <c r="G66" s="71">
        <f>G67</f>
        <v>14.9</v>
      </c>
      <c r="H66" s="369"/>
      <c r="I66" s="119"/>
      <c r="J66" s="74"/>
      <c r="K66" s="56"/>
      <c r="L66" s="56"/>
      <c r="M66" s="198"/>
      <c r="N66" s="56"/>
      <c r="O66" s="198"/>
      <c r="P66" s="198"/>
      <c r="Q66" s="198"/>
      <c r="R66" s="198"/>
      <c r="S66" s="198"/>
      <c r="T66" s="198"/>
      <c r="U66" s="198"/>
    </row>
    <row r="67" spans="1:21" ht="44.25" customHeight="1">
      <c r="A67" s="31" t="s">
        <v>640</v>
      </c>
      <c r="B67" s="67" t="s">
        <v>560</v>
      </c>
      <c r="C67" s="16" t="s">
        <v>80</v>
      </c>
      <c r="D67" s="16" t="s">
        <v>630</v>
      </c>
      <c r="E67" s="31" t="s">
        <v>376</v>
      </c>
      <c r="F67" s="29"/>
      <c r="G67" s="71">
        <f>G68</f>
        <v>14.9</v>
      </c>
      <c r="H67" s="82"/>
      <c r="I67" s="119"/>
      <c r="J67" s="41"/>
      <c r="K67" s="56"/>
      <c r="L67" s="56"/>
      <c r="M67" s="198"/>
      <c r="N67" s="55"/>
      <c r="O67" s="198"/>
      <c r="P67" s="198"/>
      <c r="Q67" s="198"/>
      <c r="R67" s="198"/>
      <c r="S67" s="198"/>
      <c r="T67" s="198"/>
      <c r="U67" s="198"/>
    </row>
    <row r="68" spans="1:21" ht="40.5" customHeight="1">
      <c r="A68" s="28" t="s">
        <v>641</v>
      </c>
      <c r="B68" s="68" t="s">
        <v>549</v>
      </c>
      <c r="C68" s="18" t="s">
        <v>80</v>
      </c>
      <c r="D68" s="18" t="s">
        <v>630</v>
      </c>
      <c r="E68" s="17" t="s">
        <v>376</v>
      </c>
      <c r="F68" s="29" t="s">
        <v>164</v>
      </c>
      <c r="G68" s="171">
        <v>14.9</v>
      </c>
      <c r="H68" s="369"/>
      <c r="I68" s="119"/>
      <c r="J68" s="74"/>
      <c r="K68" s="56"/>
      <c r="L68" s="56"/>
      <c r="M68" s="198"/>
      <c r="N68" s="56"/>
      <c r="O68" s="198"/>
      <c r="P68" s="198"/>
      <c r="Q68" s="198"/>
      <c r="R68" s="198"/>
      <c r="S68" s="198"/>
      <c r="T68" s="198"/>
      <c r="U68" s="198"/>
    </row>
    <row r="69" spans="1:21" ht="18" customHeight="1">
      <c r="A69" s="31" t="s">
        <v>212</v>
      </c>
      <c r="B69" s="67" t="s">
        <v>155</v>
      </c>
      <c r="C69" s="18"/>
      <c r="D69" s="16" t="s">
        <v>175</v>
      </c>
      <c r="E69" s="17"/>
      <c r="F69" s="29"/>
      <c r="G69" s="65">
        <f>G70</f>
        <v>18753.5</v>
      </c>
      <c r="H69" s="80"/>
      <c r="I69" s="119"/>
      <c r="J69" s="33"/>
      <c r="K69" s="77"/>
      <c r="L69" s="77"/>
      <c r="M69" s="198"/>
      <c r="N69" s="48"/>
      <c r="O69" s="198"/>
      <c r="P69" s="198"/>
      <c r="Q69" s="198"/>
      <c r="R69" s="198"/>
      <c r="S69" s="198"/>
      <c r="T69" s="198"/>
      <c r="U69" s="198"/>
    </row>
    <row r="70" spans="1:21" ht="19.5" customHeight="1">
      <c r="A70" s="31" t="s">
        <v>237</v>
      </c>
      <c r="B70" s="67" t="s">
        <v>8</v>
      </c>
      <c r="C70" s="16"/>
      <c r="D70" s="16" t="s">
        <v>7</v>
      </c>
      <c r="E70" s="60"/>
      <c r="F70" s="90"/>
      <c r="G70" s="71">
        <f>G71+G73</f>
        <v>18753.5</v>
      </c>
      <c r="H70" s="82"/>
      <c r="I70" s="119"/>
      <c r="J70" s="41"/>
      <c r="K70" s="56"/>
      <c r="L70" s="56"/>
      <c r="M70" s="198"/>
      <c r="N70" s="56"/>
      <c r="O70" s="198"/>
      <c r="P70" s="198"/>
      <c r="Q70" s="198"/>
      <c r="R70" s="198"/>
      <c r="S70" s="198"/>
      <c r="T70" s="198"/>
      <c r="U70" s="198"/>
    </row>
    <row r="71" spans="1:21" ht="25.5" customHeight="1">
      <c r="A71" s="31" t="s">
        <v>238</v>
      </c>
      <c r="B71" s="67" t="s">
        <v>176</v>
      </c>
      <c r="C71" s="16" t="s">
        <v>80</v>
      </c>
      <c r="D71" s="16" t="s">
        <v>7</v>
      </c>
      <c r="E71" s="31" t="s">
        <v>377</v>
      </c>
      <c r="F71" s="90"/>
      <c r="G71" s="71">
        <f>G72</f>
        <v>14573.1</v>
      </c>
      <c r="H71" s="82"/>
      <c r="I71" s="119"/>
      <c r="J71" s="41"/>
      <c r="K71" s="56"/>
      <c r="L71" s="56"/>
      <c r="M71" s="198"/>
      <c r="N71" s="55"/>
      <c r="O71" s="198"/>
      <c r="P71" s="198"/>
      <c r="Q71" s="198"/>
      <c r="R71" s="198"/>
      <c r="S71" s="198"/>
      <c r="T71" s="198"/>
      <c r="U71" s="198"/>
    </row>
    <row r="72" spans="1:21" ht="37.5" customHeight="1">
      <c r="A72" s="28" t="s">
        <v>239</v>
      </c>
      <c r="B72" s="68" t="s">
        <v>549</v>
      </c>
      <c r="C72" s="18" t="s">
        <v>80</v>
      </c>
      <c r="D72" s="18" t="s">
        <v>7</v>
      </c>
      <c r="E72" s="17" t="s">
        <v>377</v>
      </c>
      <c r="F72" s="29" t="s">
        <v>164</v>
      </c>
      <c r="G72" s="231">
        <v>14573.1</v>
      </c>
      <c r="H72" s="369"/>
      <c r="I72" s="119"/>
      <c r="J72" s="74"/>
      <c r="K72" s="56"/>
      <c r="L72" s="56"/>
      <c r="M72" s="198"/>
      <c r="N72" s="56"/>
      <c r="O72" s="198"/>
      <c r="P72" s="198"/>
      <c r="Q72" s="198"/>
      <c r="R72" s="198"/>
      <c r="S72" s="198"/>
      <c r="T72" s="198"/>
      <c r="U72" s="198"/>
    </row>
    <row r="73" spans="1:21" ht="29.25" customHeight="1">
      <c r="A73" s="31" t="s">
        <v>240</v>
      </c>
      <c r="B73" s="67" t="s">
        <v>177</v>
      </c>
      <c r="C73" s="16" t="s">
        <v>80</v>
      </c>
      <c r="D73" s="16" t="s">
        <v>7</v>
      </c>
      <c r="E73" s="42" t="s">
        <v>378</v>
      </c>
      <c r="F73" s="90"/>
      <c r="G73" s="71">
        <f>G74</f>
        <v>4180.4</v>
      </c>
      <c r="H73" s="82"/>
      <c r="I73" s="119"/>
      <c r="J73" s="41"/>
      <c r="K73" s="56"/>
      <c r="L73" s="56"/>
      <c r="M73" s="198"/>
      <c r="N73" s="55"/>
      <c r="O73" s="198"/>
      <c r="P73" s="198"/>
      <c r="Q73" s="198"/>
      <c r="R73" s="198"/>
      <c r="S73" s="198"/>
      <c r="T73" s="198"/>
      <c r="U73" s="198"/>
    </row>
    <row r="74" spans="1:21" ht="37.5" customHeight="1">
      <c r="A74" s="28" t="s">
        <v>241</v>
      </c>
      <c r="B74" s="68" t="s">
        <v>549</v>
      </c>
      <c r="C74" s="18" t="s">
        <v>80</v>
      </c>
      <c r="D74" s="18" t="s">
        <v>7</v>
      </c>
      <c r="E74" s="17" t="s">
        <v>378</v>
      </c>
      <c r="F74" s="29" t="s">
        <v>164</v>
      </c>
      <c r="G74" s="225">
        <v>4180.4</v>
      </c>
      <c r="H74" s="369"/>
      <c r="I74" s="119"/>
      <c r="J74" s="74"/>
      <c r="K74" s="56"/>
      <c r="L74" s="56"/>
      <c r="M74" s="198"/>
      <c r="N74" s="56"/>
      <c r="O74" s="198"/>
      <c r="P74" s="198"/>
      <c r="Q74" s="198"/>
      <c r="R74" s="198"/>
      <c r="S74" s="198"/>
      <c r="T74" s="198"/>
      <c r="U74" s="198"/>
    </row>
    <row r="75" spans="1:21" ht="17.25" customHeight="1">
      <c r="A75" s="31" t="s">
        <v>213</v>
      </c>
      <c r="B75" s="67" t="s">
        <v>178</v>
      </c>
      <c r="C75" s="16"/>
      <c r="D75" s="16" t="s">
        <v>179</v>
      </c>
      <c r="E75" s="62"/>
      <c r="F75" s="87"/>
      <c r="G75" s="71">
        <f>G76</f>
        <v>2.9</v>
      </c>
      <c r="H75" s="82"/>
      <c r="I75" s="119"/>
      <c r="J75" s="41"/>
      <c r="K75" s="56"/>
      <c r="L75" s="56"/>
      <c r="M75" s="198"/>
      <c r="N75" s="55"/>
      <c r="O75" s="198"/>
      <c r="P75" s="198"/>
      <c r="Q75" s="198"/>
      <c r="R75" s="198"/>
      <c r="S75" s="198"/>
      <c r="T75" s="198"/>
      <c r="U75" s="198"/>
    </row>
    <row r="76" spans="1:21" ht="27" customHeight="1">
      <c r="A76" s="31" t="s">
        <v>242</v>
      </c>
      <c r="B76" s="67" t="s">
        <v>180</v>
      </c>
      <c r="C76" s="16"/>
      <c r="D76" s="16" t="s">
        <v>181</v>
      </c>
      <c r="E76" s="62"/>
      <c r="F76" s="87"/>
      <c r="G76" s="71">
        <f>G77</f>
        <v>2.9</v>
      </c>
      <c r="H76" s="82"/>
      <c r="I76" s="119"/>
      <c r="J76" s="41"/>
      <c r="K76" s="56"/>
      <c r="L76" s="56"/>
      <c r="M76" s="198"/>
      <c r="N76" s="55"/>
      <c r="O76" s="198"/>
      <c r="P76" s="198"/>
      <c r="Q76" s="198"/>
      <c r="R76" s="198"/>
      <c r="S76" s="198"/>
      <c r="T76" s="198"/>
      <c r="U76" s="198"/>
    </row>
    <row r="77" spans="1:21" ht="41.25" customHeight="1">
      <c r="A77" s="31" t="s">
        <v>243</v>
      </c>
      <c r="B77" s="67" t="s">
        <v>554</v>
      </c>
      <c r="C77" s="16" t="s">
        <v>80</v>
      </c>
      <c r="D77" s="16" t="s">
        <v>181</v>
      </c>
      <c r="E77" s="42" t="s">
        <v>379</v>
      </c>
      <c r="F77" s="199"/>
      <c r="G77" s="71">
        <f>G78</f>
        <v>2.9</v>
      </c>
      <c r="H77" s="82"/>
      <c r="I77" s="119"/>
      <c r="J77" s="41"/>
      <c r="K77" s="56"/>
      <c r="L77" s="56"/>
      <c r="M77" s="198"/>
      <c r="N77" s="55"/>
      <c r="O77" s="198"/>
      <c r="P77" s="198"/>
      <c r="Q77" s="198"/>
      <c r="R77" s="198"/>
      <c r="S77" s="198"/>
      <c r="T77" s="198"/>
      <c r="U77" s="198"/>
    </row>
    <row r="78" spans="1:21" ht="41.25" customHeight="1">
      <c r="A78" s="28" t="s">
        <v>244</v>
      </c>
      <c r="B78" s="68" t="s">
        <v>549</v>
      </c>
      <c r="C78" s="18" t="s">
        <v>80</v>
      </c>
      <c r="D78" s="18" t="s">
        <v>181</v>
      </c>
      <c r="E78" s="17" t="s">
        <v>379</v>
      </c>
      <c r="F78" s="29" t="s">
        <v>164</v>
      </c>
      <c r="G78" s="171">
        <v>2.9</v>
      </c>
      <c r="H78" s="369"/>
      <c r="I78" s="119"/>
      <c r="J78" s="74"/>
      <c r="K78" s="56"/>
      <c r="L78" s="56"/>
      <c r="M78" s="198"/>
      <c r="N78" s="56"/>
      <c r="O78" s="198"/>
      <c r="P78" s="198"/>
      <c r="Q78" s="198"/>
      <c r="R78" s="198"/>
      <c r="S78" s="198"/>
      <c r="T78" s="198"/>
      <c r="U78" s="198"/>
    </row>
    <row r="79" spans="1:21" ht="18.75" customHeight="1">
      <c r="A79" s="31" t="s">
        <v>214</v>
      </c>
      <c r="B79" s="67" t="s">
        <v>41</v>
      </c>
      <c r="C79" s="27"/>
      <c r="D79" s="16" t="s">
        <v>182</v>
      </c>
      <c r="E79" s="31"/>
      <c r="F79" s="87"/>
      <c r="G79" s="71">
        <f>G80+G83+G86</f>
        <v>736.1</v>
      </c>
      <c r="H79" s="82"/>
      <c r="I79" s="119"/>
      <c r="J79" s="41"/>
      <c r="K79" s="56"/>
      <c r="L79" s="56"/>
      <c r="M79" s="198"/>
      <c r="N79" s="55"/>
      <c r="O79" s="198"/>
      <c r="P79" s="198"/>
      <c r="Q79" s="198"/>
      <c r="R79" s="198"/>
      <c r="S79" s="198"/>
      <c r="T79" s="198"/>
      <c r="U79" s="198"/>
    </row>
    <row r="80" spans="1:21" ht="40.5" customHeight="1">
      <c r="A80" s="31" t="s">
        <v>245</v>
      </c>
      <c r="B80" s="67" t="s">
        <v>137</v>
      </c>
      <c r="C80" s="16"/>
      <c r="D80" s="16" t="s">
        <v>136</v>
      </c>
      <c r="E80" s="31"/>
      <c r="F80" s="29"/>
      <c r="G80" s="71">
        <f>G81</f>
        <v>90.6</v>
      </c>
      <c r="H80" s="82"/>
      <c r="I80" s="119"/>
      <c r="J80" s="41"/>
      <c r="K80" s="56"/>
      <c r="L80" s="56"/>
      <c r="M80" s="198"/>
      <c r="N80" s="55"/>
      <c r="O80" s="198"/>
      <c r="P80" s="198"/>
      <c r="Q80" s="198"/>
      <c r="R80" s="198"/>
      <c r="S80" s="198"/>
      <c r="T80" s="198"/>
      <c r="U80" s="198"/>
    </row>
    <row r="81" spans="1:21" ht="86.25" customHeight="1">
      <c r="A81" s="31" t="s">
        <v>246</v>
      </c>
      <c r="B81" s="72" t="s">
        <v>380</v>
      </c>
      <c r="C81" s="16" t="s">
        <v>80</v>
      </c>
      <c r="D81" s="16" t="s">
        <v>136</v>
      </c>
      <c r="E81" s="31" t="s">
        <v>337</v>
      </c>
      <c r="F81" s="29"/>
      <c r="G81" s="71">
        <f>G82</f>
        <v>90.6</v>
      </c>
      <c r="H81" s="82"/>
      <c r="I81" s="119"/>
      <c r="J81" s="41"/>
      <c r="K81" s="56"/>
      <c r="L81" s="56"/>
      <c r="M81" s="198"/>
      <c r="N81" s="55"/>
      <c r="O81" s="198"/>
      <c r="P81" s="198"/>
      <c r="Q81" s="198"/>
      <c r="R81" s="198"/>
      <c r="S81" s="198"/>
      <c r="T81" s="198"/>
      <c r="U81" s="198"/>
    </row>
    <row r="82" spans="1:21" ht="39" customHeight="1">
      <c r="A82" s="17" t="s">
        <v>247</v>
      </c>
      <c r="B82" s="68" t="s">
        <v>549</v>
      </c>
      <c r="C82" s="18" t="s">
        <v>80</v>
      </c>
      <c r="D82" s="18" t="s">
        <v>136</v>
      </c>
      <c r="E82" s="17" t="s">
        <v>337</v>
      </c>
      <c r="F82" s="29" t="s">
        <v>164</v>
      </c>
      <c r="G82" s="171">
        <v>90.6</v>
      </c>
      <c r="H82" s="369"/>
      <c r="I82" s="119"/>
      <c r="J82" s="74"/>
      <c r="K82" s="56"/>
      <c r="L82" s="56"/>
      <c r="M82" s="198"/>
      <c r="N82" s="56"/>
      <c r="O82" s="198"/>
      <c r="P82" s="198"/>
      <c r="Q82" s="198"/>
      <c r="R82" s="198"/>
      <c r="S82" s="198"/>
      <c r="T82" s="198"/>
      <c r="U82" s="198"/>
    </row>
    <row r="83" spans="1:21" ht="18.75" customHeight="1">
      <c r="A83" s="31" t="s">
        <v>248</v>
      </c>
      <c r="B83" s="67" t="s">
        <v>436</v>
      </c>
      <c r="C83" s="16"/>
      <c r="D83" s="16" t="s">
        <v>68</v>
      </c>
      <c r="E83" s="31"/>
      <c r="F83" s="29"/>
      <c r="G83" s="71">
        <f>G84</f>
        <v>522.5</v>
      </c>
      <c r="H83" s="82"/>
      <c r="I83" s="119"/>
      <c r="J83" s="41"/>
      <c r="K83" s="56"/>
      <c r="L83" s="56"/>
      <c r="M83" s="198"/>
      <c r="N83" s="55"/>
      <c r="O83" s="198"/>
      <c r="P83" s="198"/>
      <c r="Q83" s="198"/>
      <c r="R83" s="198"/>
      <c r="S83" s="198"/>
      <c r="T83" s="198"/>
      <c r="U83" s="198"/>
    </row>
    <row r="84" spans="1:21" ht="41.25" customHeight="1">
      <c r="A84" s="31" t="s">
        <v>249</v>
      </c>
      <c r="B84" s="67" t="s">
        <v>555</v>
      </c>
      <c r="C84" s="16" t="s">
        <v>80</v>
      </c>
      <c r="D84" s="16" t="s">
        <v>68</v>
      </c>
      <c r="E84" s="31" t="s">
        <v>381</v>
      </c>
      <c r="F84" s="29"/>
      <c r="G84" s="71">
        <f>G85</f>
        <v>522.5</v>
      </c>
      <c r="H84" s="82"/>
      <c r="I84" s="119"/>
      <c r="J84" s="41"/>
      <c r="K84" s="56"/>
      <c r="L84" s="56"/>
      <c r="M84" s="198"/>
      <c r="N84" s="55"/>
      <c r="O84" s="198"/>
      <c r="P84" s="198"/>
      <c r="Q84" s="198"/>
      <c r="R84" s="198"/>
      <c r="S84" s="198"/>
      <c r="T84" s="198"/>
      <c r="U84" s="198"/>
    </row>
    <row r="85" spans="1:21" ht="38.25" customHeight="1">
      <c r="A85" s="17" t="s">
        <v>250</v>
      </c>
      <c r="B85" s="68" t="s">
        <v>549</v>
      </c>
      <c r="C85" s="18" t="s">
        <v>80</v>
      </c>
      <c r="D85" s="18" t="s">
        <v>68</v>
      </c>
      <c r="E85" s="17" t="s">
        <v>381</v>
      </c>
      <c r="F85" s="29" t="s">
        <v>164</v>
      </c>
      <c r="G85" s="171">
        <v>522.5</v>
      </c>
      <c r="H85" s="369"/>
      <c r="I85" s="119"/>
      <c r="J85" s="74"/>
      <c r="K85" s="56"/>
      <c r="L85" s="56"/>
      <c r="M85" s="198"/>
      <c r="N85" s="56"/>
      <c r="O85" s="198"/>
      <c r="P85" s="198"/>
      <c r="Q85" s="198"/>
      <c r="R85" s="198"/>
      <c r="S85" s="198"/>
      <c r="T85" s="198"/>
      <c r="U85" s="198"/>
    </row>
    <row r="86" spans="1:21" ht="20.25" customHeight="1">
      <c r="A86" s="31" t="s">
        <v>437</v>
      </c>
      <c r="B86" s="67" t="s">
        <v>438</v>
      </c>
      <c r="C86" s="18"/>
      <c r="D86" s="16" t="s">
        <v>439</v>
      </c>
      <c r="E86" s="17"/>
      <c r="F86" s="29"/>
      <c r="G86" s="71">
        <f>G87+G89+G91+G93</f>
        <v>123.00000000000001</v>
      </c>
      <c r="H86" s="82"/>
      <c r="I86" s="119"/>
      <c r="J86" s="74"/>
      <c r="K86" s="56"/>
      <c r="L86" s="56"/>
      <c r="M86" s="198"/>
      <c r="N86" s="56"/>
      <c r="O86" s="198"/>
      <c r="P86" s="198"/>
      <c r="Q86" s="198"/>
      <c r="R86" s="198"/>
      <c r="S86" s="198"/>
      <c r="T86" s="198"/>
      <c r="U86" s="198"/>
    </row>
    <row r="87" spans="1:21" ht="57.75" customHeight="1">
      <c r="A87" s="31" t="s">
        <v>440</v>
      </c>
      <c r="B87" s="67" t="s">
        <v>556</v>
      </c>
      <c r="C87" s="16" t="s">
        <v>80</v>
      </c>
      <c r="D87" s="16" t="s">
        <v>439</v>
      </c>
      <c r="E87" s="31" t="s">
        <v>382</v>
      </c>
      <c r="F87" s="87"/>
      <c r="G87" s="71">
        <f>G88</f>
        <v>82.4</v>
      </c>
      <c r="H87" s="369"/>
      <c r="I87" s="119"/>
      <c r="J87" s="74"/>
      <c r="K87" s="56"/>
      <c r="L87" s="56"/>
      <c r="M87" s="198"/>
      <c r="N87" s="56"/>
      <c r="O87" s="198"/>
      <c r="P87" s="198"/>
      <c r="Q87" s="198"/>
      <c r="R87" s="198"/>
      <c r="S87" s="198"/>
      <c r="T87" s="198"/>
      <c r="U87" s="198"/>
    </row>
    <row r="88" spans="1:21" ht="43.5" customHeight="1">
      <c r="A88" s="17" t="s">
        <v>441</v>
      </c>
      <c r="B88" s="68" t="s">
        <v>549</v>
      </c>
      <c r="C88" s="18" t="s">
        <v>80</v>
      </c>
      <c r="D88" s="18" t="s">
        <v>439</v>
      </c>
      <c r="E88" s="17" t="s">
        <v>382</v>
      </c>
      <c r="F88" s="29" t="s">
        <v>164</v>
      </c>
      <c r="G88" s="171">
        <v>82.4</v>
      </c>
      <c r="H88" s="82"/>
      <c r="I88" s="119"/>
      <c r="J88" s="41"/>
      <c r="K88" s="56"/>
      <c r="L88" s="56"/>
      <c r="M88" s="198"/>
      <c r="N88" s="55"/>
      <c r="O88" s="198"/>
      <c r="P88" s="198"/>
      <c r="Q88" s="198"/>
      <c r="R88" s="198"/>
      <c r="S88" s="198"/>
      <c r="T88" s="198"/>
      <c r="U88" s="198"/>
    </row>
    <row r="89" spans="1:21" ht="63.75" customHeight="1">
      <c r="A89" s="31" t="s">
        <v>442</v>
      </c>
      <c r="B89" s="67" t="s">
        <v>293</v>
      </c>
      <c r="C89" s="16" t="s">
        <v>80</v>
      </c>
      <c r="D89" s="16" t="s">
        <v>439</v>
      </c>
      <c r="E89" s="31" t="s">
        <v>383</v>
      </c>
      <c r="F89" s="87"/>
      <c r="G89" s="71">
        <f>G90</f>
        <v>30</v>
      </c>
      <c r="H89" s="369"/>
      <c r="I89" s="119"/>
      <c r="J89" s="74"/>
      <c r="K89" s="56"/>
      <c r="L89" s="56"/>
      <c r="M89" s="198"/>
      <c r="N89" s="56"/>
      <c r="O89" s="198"/>
      <c r="P89" s="198"/>
      <c r="Q89" s="198"/>
      <c r="R89" s="198"/>
      <c r="S89" s="198"/>
      <c r="T89" s="198"/>
      <c r="U89" s="198"/>
    </row>
    <row r="90" spans="1:21" ht="41.25" customHeight="1">
      <c r="A90" s="17" t="s">
        <v>443</v>
      </c>
      <c r="B90" s="68" t="s">
        <v>549</v>
      </c>
      <c r="C90" s="18" t="s">
        <v>80</v>
      </c>
      <c r="D90" s="18" t="s">
        <v>439</v>
      </c>
      <c r="E90" s="17" t="s">
        <v>383</v>
      </c>
      <c r="F90" s="29" t="s">
        <v>164</v>
      </c>
      <c r="G90" s="171">
        <v>30</v>
      </c>
      <c r="H90" s="82"/>
      <c r="I90" s="119"/>
      <c r="J90" s="41"/>
      <c r="K90" s="56"/>
      <c r="L90" s="56"/>
      <c r="M90" s="198"/>
      <c r="N90" s="55"/>
      <c r="O90" s="198"/>
      <c r="P90" s="198"/>
      <c r="Q90" s="198"/>
      <c r="R90" s="198"/>
      <c r="S90" s="198"/>
      <c r="T90" s="198"/>
      <c r="U90" s="198"/>
    </row>
    <row r="91" spans="1:21" ht="91.5" customHeight="1">
      <c r="A91" s="31" t="s">
        <v>444</v>
      </c>
      <c r="B91" s="237" t="s">
        <v>430</v>
      </c>
      <c r="C91" s="16" t="s">
        <v>80</v>
      </c>
      <c r="D91" s="16" t="s">
        <v>439</v>
      </c>
      <c r="E91" s="31" t="s">
        <v>384</v>
      </c>
      <c r="F91" s="349"/>
      <c r="G91" s="71">
        <f>G92</f>
        <v>2.9</v>
      </c>
      <c r="H91" s="82"/>
      <c r="I91" s="119"/>
      <c r="J91" s="41"/>
      <c r="K91" s="56"/>
      <c r="L91" s="56"/>
      <c r="M91" s="198"/>
      <c r="N91" s="55"/>
      <c r="O91" s="198"/>
      <c r="P91" s="198"/>
      <c r="Q91" s="198"/>
      <c r="R91" s="198"/>
      <c r="S91" s="198"/>
      <c r="T91" s="198"/>
      <c r="U91" s="198"/>
    </row>
    <row r="92" spans="1:21" ht="41.25" customHeight="1">
      <c r="A92" s="17" t="s">
        <v>445</v>
      </c>
      <c r="B92" s="68" t="s">
        <v>549</v>
      </c>
      <c r="C92" s="18" t="s">
        <v>80</v>
      </c>
      <c r="D92" s="18" t="s">
        <v>439</v>
      </c>
      <c r="E92" s="17" t="s">
        <v>384</v>
      </c>
      <c r="F92" s="29" t="s">
        <v>164</v>
      </c>
      <c r="G92" s="171">
        <v>2.9</v>
      </c>
      <c r="H92" s="82"/>
      <c r="I92" s="119"/>
      <c r="J92" s="41"/>
      <c r="K92" s="56"/>
      <c r="L92" s="56"/>
      <c r="M92" s="198"/>
      <c r="N92" s="55"/>
      <c r="O92" s="198"/>
      <c r="P92" s="198"/>
      <c r="Q92" s="198"/>
      <c r="R92" s="198"/>
      <c r="S92" s="198"/>
      <c r="T92" s="198"/>
      <c r="U92" s="198"/>
    </row>
    <row r="93" spans="1:21" ht="66.75" customHeight="1">
      <c r="A93" s="31" t="s">
        <v>275</v>
      </c>
      <c r="B93" s="67" t="s">
        <v>553</v>
      </c>
      <c r="C93" s="16" t="s">
        <v>80</v>
      </c>
      <c r="D93" s="16" t="s">
        <v>439</v>
      </c>
      <c r="E93" s="31" t="s">
        <v>619</v>
      </c>
      <c r="F93" s="92"/>
      <c r="G93" s="71">
        <f>G94</f>
        <v>7.7</v>
      </c>
      <c r="H93" s="369"/>
      <c r="I93" s="119"/>
      <c r="J93" s="74"/>
      <c r="K93" s="56"/>
      <c r="L93" s="56"/>
      <c r="M93" s="198"/>
      <c r="N93" s="56"/>
      <c r="O93" s="198"/>
      <c r="P93" s="198"/>
      <c r="Q93" s="198"/>
      <c r="R93" s="198"/>
      <c r="S93" s="198"/>
      <c r="T93" s="198"/>
      <c r="U93" s="198"/>
    </row>
    <row r="94" spans="1:21" ht="44.25" customHeight="1">
      <c r="A94" s="28" t="s">
        <v>276</v>
      </c>
      <c r="B94" s="68" t="s">
        <v>549</v>
      </c>
      <c r="C94" s="18" t="s">
        <v>80</v>
      </c>
      <c r="D94" s="18" t="s">
        <v>439</v>
      </c>
      <c r="E94" s="17" t="s">
        <v>619</v>
      </c>
      <c r="F94" s="29" t="s">
        <v>164</v>
      </c>
      <c r="G94" s="171">
        <v>7.7</v>
      </c>
      <c r="H94" s="82"/>
      <c r="I94" s="119"/>
      <c r="J94" s="41"/>
      <c r="K94" s="56"/>
      <c r="L94" s="56"/>
      <c r="M94" s="198"/>
      <c r="N94" s="55"/>
      <c r="O94" s="198"/>
      <c r="P94" s="198"/>
      <c r="Q94" s="198"/>
      <c r="R94" s="198"/>
      <c r="S94" s="198"/>
      <c r="T94" s="198"/>
      <c r="U94" s="198"/>
    </row>
    <row r="95" spans="1:21" ht="15.75" customHeight="1">
      <c r="A95" s="31" t="s">
        <v>215</v>
      </c>
      <c r="B95" s="67" t="s">
        <v>183</v>
      </c>
      <c r="C95" s="27"/>
      <c r="D95" s="16" t="s">
        <v>184</v>
      </c>
      <c r="E95" s="17"/>
      <c r="F95" s="29"/>
      <c r="G95" s="71">
        <f>G96</f>
        <v>26475</v>
      </c>
      <c r="H95" s="82"/>
      <c r="I95" s="119"/>
      <c r="J95" s="74"/>
      <c r="K95" s="56"/>
      <c r="L95" s="56"/>
      <c r="M95" s="198"/>
      <c r="N95" s="56"/>
      <c r="O95" s="198"/>
      <c r="P95" s="198"/>
      <c r="Q95" s="198"/>
      <c r="R95" s="198"/>
      <c r="S95" s="198"/>
      <c r="T95" s="198"/>
      <c r="U95" s="198"/>
    </row>
    <row r="96" spans="1:21" ht="19.5" customHeight="1">
      <c r="A96" s="31" t="s">
        <v>227</v>
      </c>
      <c r="B96" s="67" t="s">
        <v>74</v>
      </c>
      <c r="C96" s="18"/>
      <c r="D96" s="16" t="s">
        <v>67</v>
      </c>
      <c r="E96" s="31"/>
      <c r="F96" s="87"/>
      <c r="G96" s="71">
        <f>G97+G101+G103+G105+G107+G109</f>
        <v>26475</v>
      </c>
      <c r="H96" s="82"/>
      <c r="I96" s="119"/>
      <c r="J96" s="41"/>
      <c r="K96" s="56"/>
      <c r="L96" s="56"/>
      <c r="M96" s="198"/>
      <c r="N96" s="55"/>
      <c r="O96" s="198"/>
      <c r="P96" s="198"/>
      <c r="Q96" s="198"/>
      <c r="R96" s="198"/>
      <c r="S96" s="198"/>
      <c r="T96" s="198"/>
      <c r="U96" s="198"/>
    </row>
    <row r="97" spans="1:21" ht="40.5" customHeight="1">
      <c r="A97" s="31" t="s">
        <v>228</v>
      </c>
      <c r="B97" s="72" t="s">
        <v>141</v>
      </c>
      <c r="C97" s="16" t="s">
        <v>80</v>
      </c>
      <c r="D97" s="16" t="s">
        <v>67</v>
      </c>
      <c r="E97" s="31" t="s">
        <v>385</v>
      </c>
      <c r="F97" s="29"/>
      <c r="G97" s="71">
        <f>G98+G99+G100</f>
        <v>18754.5</v>
      </c>
      <c r="H97" s="369"/>
      <c r="I97" s="119"/>
      <c r="J97" s="74"/>
      <c r="K97" s="56"/>
      <c r="L97" s="56"/>
      <c r="M97" s="198"/>
      <c r="N97" s="56"/>
      <c r="O97" s="198"/>
      <c r="P97" s="198"/>
      <c r="Q97" s="198"/>
      <c r="R97" s="198"/>
      <c r="S97" s="198"/>
      <c r="T97" s="198"/>
      <c r="U97" s="198"/>
    </row>
    <row r="98" spans="1:21" ht="63.75" customHeight="1">
      <c r="A98" s="17" t="s">
        <v>229</v>
      </c>
      <c r="B98" s="73" t="s">
        <v>196</v>
      </c>
      <c r="C98" s="18" t="s">
        <v>80</v>
      </c>
      <c r="D98" s="18" t="s">
        <v>67</v>
      </c>
      <c r="E98" s="17" t="s">
        <v>385</v>
      </c>
      <c r="F98" s="29" t="s">
        <v>163</v>
      </c>
      <c r="G98" s="345">
        <v>10895</v>
      </c>
      <c r="H98" s="369"/>
      <c r="I98" s="119"/>
      <c r="J98" s="41"/>
      <c r="K98" s="56"/>
      <c r="L98" s="56"/>
      <c r="M98" s="198"/>
      <c r="N98" s="55"/>
      <c r="O98" s="198"/>
      <c r="P98" s="198"/>
      <c r="Q98" s="198"/>
      <c r="R98" s="198"/>
      <c r="S98" s="198"/>
      <c r="T98" s="198"/>
      <c r="U98" s="198"/>
    </row>
    <row r="99" spans="1:21" ht="36.75" customHeight="1">
      <c r="A99" s="17" t="s">
        <v>386</v>
      </c>
      <c r="B99" s="68" t="s">
        <v>549</v>
      </c>
      <c r="C99" s="18" t="s">
        <v>80</v>
      </c>
      <c r="D99" s="18" t="s">
        <v>67</v>
      </c>
      <c r="E99" s="17" t="s">
        <v>385</v>
      </c>
      <c r="F99" s="29" t="s">
        <v>164</v>
      </c>
      <c r="G99" s="345">
        <v>7857.6</v>
      </c>
      <c r="H99" s="369"/>
      <c r="I99" s="119"/>
      <c r="J99" s="41"/>
      <c r="K99" s="56"/>
      <c r="L99" s="56"/>
      <c r="M99" s="198"/>
      <c r="N99" s="55"/>
      <c r="O99" s="198"/>
      <c r="P99" s="198"/>
      <c r="Q99" s="198"/>
      <c r="R99" s="198"/>
      <c r="S99" s="198"/>
      <c r="T99" s="198"/>
      <c r="U99" s="198"/>
    </row>
    <row r="100" spans="1:21" ht="17.25" customHeight="1">
      <c r="A100" s="17" t="s">
        <v>387</v>
      </c>
      <c r="B100" s="68" t="s">
        <v>167</v>
      </c>
      <c r="C100" s="18" t="s">
        <v>80</v>
      </c>
      <c r="D100" s="18" t="s">
        <v>67</v>
      </c>
      <c r="E100" s="17" t="s">
        <v>385</v>
      </c>
      <c r="F100" s="29" t="s">
        <v>165</v>
      </c>
      <c r="G100" s="345">
        <v>1.9</v>
      </c>
      <c r="H100" s="82"/>
      <c r="I100" s="119"/>
      <c r="J100" s="74"/>
      <c r="K100" s="56"/>
      <c r="L100" s="56"/>
      <c r="M100" s="198"/>
      <c r="N100" s="56"/>
      <c r="O100" s="198"/>
      <c r="P100" s="198"/>
      <c r="Q100" s="198"/>
      <c r="R100" s="198"/>
      <c r="S100" s="198"/>
      <c r="T100" s="198"/>
      <c r="U100" s="198"/>
    </row>
    <row r="101" spans="1:21" ht="53.25" customHeight="1">
      <c r="A101" s="31" t="s">
        <v>230</v>
      </c>
      <c r="B101" s="67" t="s">
        <v>185</v>
      </c>
      <c r="C101" s="16" t="s">
        <v>80</v>
      </c>
      <c r="D101" s="16" t="s">
        <v>67</v>
      </c>
      <c r="E101" s="31" t="s">
        <v>388</v>
      </c>
      <c r="F101" s="87"/>
      <c r="G101" s="71">
        <f>G102</f>
        <v>4331.2</v>
      </c>
      <c r="H101" s="369"/>
      <c r="I101" s="119"/>
      <c r="J101" s="41"/>
      <c r="K101" s="56"/>
      <c r="L101" s="56"/>
      <c r="M101" s="198"/>
      <c r="N101" s="55"/>
      <c r="O101" s="198"/>
      <c r="P101" s="198"/>
      <c r="Q101" s="198"/>
      <c r="R101" s="198"/>
      <c r="S101" s="198"/>
      <c r="T101" s="198"/>
      <c r="U101" s="198"/>
    </row>
    <row r="102" spans="1:21" ht="30.75" customHeight="1">
      <c r="A102" s="17" t="s">
        <v>231</v>
      </c>
      <c r="B102" s="68" t="s">
        <v>172</v>
      </c>
      <c r="C102" s="18" t="s">
        <v>80</v>
      </c>
      <c r="D102" s="18" t="s">
        <v>67</v>
      </c>
      <c r="E102" s="17" t="s">
        <v>388</v>
      </c>
      <c r="F102" s="29" t="s">
        <v>164</v>
      </c>
      <c r="G102" s="171">
        <v>4331.2</v>
      </c>
      <c r="H102" s="80"/>
      <c r="I102" s="119"/>
      <c r="J102" s="41"/>
      <c r="K102" s="56"/>
      <c r="L102" s="56"/>
      <c r="M102" s="198"/>
      <c r="N102" s="55"/>
      <c r="O102" s="198"/>
      <c r="P102" s="198"/>
      <c r="Q102" s="198"/>
      <c r="R102" s="198"/>
      <c r="S102" s="198"/>
      <c r="T102" s="198"/>
      <c r="U102" s="198"/>
    </row>
    <row r="103" spans="1:21" ht="46.5" customHeight="1">
      <c r="A103" s="31" t="s">
        <v>232</v>
      </c>
      <c r="B103" s="67" t="s">
        <v>429</v>
      </c>
      <c r="C103" s="16" t="s">
        <v>80</v>
      </c>
      <c r="D103" s="16" t="s">
        <v>67</v>
      </c>
      <c r="E103" s="31" t="s">
        <v>389</v>
      </c>
      <c r="F103" s="87"/>
      <c r="G103" s="71">
        <f>G104</f>
        <v>598.1</v>
      </c>
      <c r="H103" s="369"/>
      <c r="I103" s="119"/>
      <c r="J103" s="41"/>
      <c r="K103" s="56"/>
      <c r="L103" s="56"/>
      <c r="M103" s="198"/>
      <c r="N103" s="55"/>
      <c r="O103" s="198"/>
      <c r="P103" s="198"/>
      <c r="Q103" s="198"/>
      <c r="R103" s="198"/>
      <c r="S103" s="198"/>
      <c r="T103" s="198"/>
      <c r="U103" s="198"/>
    </row>
    <row r="104" spans="1:21" ht="40.5" customHeight="1">
      <c r="A104" s="17" t="s">
        <v>233</v>
      </c>
      <c r="B104" s="68" t="s">
        <v>549</v>
      </c>
      <c r="C104" s="18" t="s">
        <v>80</v>
      </c>
      <c r="D104" s="18" t="s">
        <v>67</v>
      </c>
      <c r="E104" s="17" t="s">
        <v>389</v>
      </c>
      <c r="F104" s="29" t="s">
        <v>164</v>
      </c>
      <c r="G104" s="350">
        <v>598.1</v>
      </c>
      <c r="H104" s="82"/>
      <c r="I104" s="119"/>
      <c r="J104" s="377"/>
      <c r="K104" s="378"/>
      <c r="L104" s="378"/>
      <c r="M104" s="198"/>
      <c r="N104" s="56"/>
      <c r="O104" s="198"/>
      <c r="P104" s="198"/>
      <c r="Q104" s="198"/>
      <c r="R104" s="198"/>
      <c r="S104" s="198"/>
      <c r="T104" s="198"/>
      <c r="U104" s="198"/>
    </row>
    <row r="105" spans="1:21" ht="57" customHeight="1">
      <c r="A105" s="31" t="s">
        <v>359</v>
      </c>
      <c r="B105" s="67" t="s">
        <v>557</v>
      </c>
      <c r="C105" s="16" t="s">
        <v>80</v>
      </c>
      <c r="D105" s="16" t="s">
        <v>67</v>
      </c>
      <c r="E105" s="31" t="s">
        <v>501</v>
      </c>
      <c r="F105" s="87"/>
      <c r="G105" s="71">
        <f>G106</f>
        <v>877</v>
      </c>
      <c r="H105" s="369"/>
      <c r="I105" s="119"/>
      <c r="J105" s="41"/>
      <c r="K105" s="56"/>
      <c r="L105" s="56"/>
      <c r="M105" s="198"/>
      <c r="N105" s="55"/>
      <c r="O105" s="198"/>
      <c r="P105" s="198"/>
      <c r="Q105" s="198"/>
      <c r="R105" s="198"/>
      <c r="S105" s="198"/>
      <c r="T105" s="198"/>
      <c r="U105" s="198"/>
    </row>
    <row r="106" spans="1:21" ht="37.5" customHeight="1">
      <c r="A106" s="17" t="s">
        <v>390</v>
      </c>
      <c r="B106" s="68" t="s">
        <v>549</v>
      </c>
      <c r="C106" s="18" t="s">
        <v>80</v>
      </c>
      <c r="D106" s="18" t="s">
        <v>67</v>
      </c>
      <c r="E106" s="17" t="s">
        <v>501</v>
      </c>
      <c r="F106" s="29" t="s">
        <v>164</v>
      </c>
      <c r="G106" s="171">
        <v>877</v>
      </c>
      <c r="H106" s="80"/>
      <c r="I106" s="119"/>
      <c r="J106" s="74"/>
      <c r="K106" s="56"/>
      <c r="L106" s="378"/>
      <c r="M106" s="198"/>
      <c r="N106" s="56"/>
      <c r="O106" s="198"/>
      <c r="P106" s="198"/>
      <c r="Q106" s="198"/>
      <c r="R106" s="198"/>
      <c r="S106" s="198"/>
      <c r="T106" s="198"/>
      <c r="U106" s="198"/>
    </row>
    <row r="107" spans="1:21" ht="42.75" customHeight="1">
      <c r="A107" s="31" t="s">
        <v>391</v>
      </c>
      <c r="B107" s="67" t="s">
        <v>558</v>
      </c>
      <c r="C107" s="16" t="s">
        <v>80</v>
      </c>
      <c r="D107" s="16" t="s">
        <v>67</v>
      </c>
      <c r="E107" s="31" t="s">
        <v>502</v>
      </c>
      <c r="F107" s="87"/>
      <c r="G107" s="71">
        <f>G108</f>
        <v>1709.3</v>
      </c>
      <c r="H107" s="369"/>
      <c r="I107" s="119"/>
      <c r="J107" s="41"/>
      <c r="K107" s="56"/>
      <c r="L107" s="56"/>
      <c r="M107" s="198"/>
      <c r="N107" s="55"/>
      <c r="O107" s="198"/>
      <c r="P107" s="198"/>
      <c r="Q107" s="198"/>
      <c r="R107" s="198"/>
      <c r="S107" s="198"/>
      <c r="T107" s="198"/>
      <c r="U107" s="198"/>
    </row>
    <row r="108" spans="1:21" ht="37.5" customHeight="1">
      <c r="A108" s="17" t="s">
        <v>392</v>
      </c>
      <c r="B108" s="68" t="s">
        <v>549</v>
      </c>
      <c r="C108" s="18" t="s">
        <v>80</v>
      </c>
      <c r="D108" s="18" t="s">
        <v>67</v>
      </c>
      <c r="E108" s="17" t="s">
        <v>502</v>
      </c>
      <c r="F108" s="29" t="s">
        <v>164</v>
      </c>
      <c r="G108" s="350">
        <v>1709.3</v>
      </c>
      <c r="H108" s="82"/>
      <c r="I108" s="119"/>
      <c r="J108" s="74"/>
      <c r="K108" s="56"/>
      <c r="L108" s="56"/>
      <c r="M108" s="198"/>
      <c r="N108" s="56"/>
      <c r="O108" s="198"/>
      <c r="P108" s="198"/>
      <c r="Q108" s="198"/>
      <c r="R108" s="198"/>
      <c r="S108" s="198"/>
      <c r="T108" s="198"/>
      <c r="U108" s="198"/>
    </row>
    <row r="109" spans="1:22" ht="124.5" customHeight="1">
      <c r="A109" s="31" t="s">
        <v>393</v>
      </c>
      <c r="B109" s="67" t="s">
        <v>563</v>
      </c>
      <c r="C109" s="16" t="s">
        <v>80</v>
      </c>
      <c r="D109" s="16" t="s">
        <v>67</v>
      </c>
      <c r="E109" s="31" t="s">
        <v>503</v>
      </c>
      <c r="F109" s="87"/>
      <c r="G109" s="71">
        <f>G110</f>
        <v>204.9</v>
      </c>
      <c r="H109" s="369"/>
      <c r="I109" s="119"/>
      <c r="J109" s="41"/>
      <c r="K109" s="56"/>
      <c r="L109" s="56"/>
      <c r="M109" s="198"/>
      <c r="N109" s="55"/>
      <c r="O109" s="40"/>
      <c r="P109" s="44"/>
      <c r="Q109" s="46"/>
      <c r="R109" s="46"/>
      <c r="S109" s="46"/>
      <c r="T109" s="51"/>
      <c r="U109" s="55"/>
      <c r="V109" s="198"/>
    </row>
    <row r="110" spans="1:22" ht="33" customHeight="1">
      <c r="A110" s="17" t="s">
        <v>394</v>
      </c>
      <c r="B110" s="68" t="s">
        <v>172</v>
      </c>
      <c r="C110" s="18" t="s">
        <v>80</v>
      </c>
      <c r="D110" s="18" t="s">
        <v>67</v>
      </c>
      <c r="E110" s="17" t="s">
        <v>503</v>
      </c>
      <c r="F110" s="29" t="s">
        <v>164</v>
      </c>
      <c r="G110" s="229">
        <v>204.9</v>
      </c>
      <c r="H110" s="82"/>
      <c r="I110" s="119"/>
      <c r="J110" s="375"/>
      <c r="K110" s="239"/>
      <c r="L110" s="56"/>
      <c r="M110" s="198"/>
      <c r="N110" s="239"/>
      <c r="O110" s="38"/>
      <c r="P110" s="52"/>
      <c r="Q110" s="53"/>
      <c r="R110" s="53"/>
      <c r="S110" s="53"/>
      <c r="T110" s="53"/>
      <c r="U110" s="56"/>
      <c r="V110" s="198"/>
    </row>
    <row r="111" spans="1:21" ht="16.5" customHeight="1">
      <c r="A111" s="31" t="s">
        <v>216</v>
      </c>
      <c r="B111" s="67" t="s">
        <v>42</v>
      </c>
      <c r="C111" s="18"/>
      <c r="D111" s="16" t="s">
        <v>186</v>
      </c>
      <c r="E111" s="17"/>
      <c r="F111" s="29"/>
      <c r="G111" s="71">
        <f>G112+G115</f>
        <v>3303</v>
      </c>
      <c r="H111" s="82"/>
      <c r="I111" s="119"/>
      <c r="J111" s="41"/>
      <c r="K111" s="56"/>
      <c r="L111" s="56"/>
      <c r="M111" s="198"/>
      <c r="N111" s="55"/>
      <c r="O111" s="198"/>
      <c r="P111" s="198"/>
      <c r="Q111" s="198"/>
      <c r="R111" s="198"/>
      <c r="S111" s="198"/>
      <c r="T111" s="198"/>
      <c r="U111" s="198"/>
    </row>
    <row r="112" spans="1:21" ht="19.5" customHeight="1">
      <c r="A112" s="31" t="s">
        <v>217</v>
      </c>
      <c r="B112" s="67" t="s">
        <v>615</v>
      </c>
      <c r="C112" s="16" t="s">
        <v>80</v>
      </c>
      <c r="D112" s="16" t="s">
        <v>614</v>
      </c>
      <c r="E112" s="31"/>
      <c r="F112" s="87"/>
      <c r="G112" s="71">
        <f>G113</f>
        <v>1681</v>
      </c>
      <c r="H112" s="82"/>
      <c r="I112" s="119"/>
      <c r="J112" s="41"/>
      <c r="K112" s="56"/>
      <c r="L112" s="56"/>
      <c r="M112" s="198"/>
      <c r="N112" s="55"/>
      <c r="O112" s="198"/>
      <c r="P112" s="198"/>
      <c r="Q112" s="198"/>
      <c r="R112" s="198"/>
      <c r="S112" s="198"/>
      <c r="T112" s="198"/>
      <c r="U112" s="198"/>
    </row>
    <row r="113" spans="1:21" ht="41.25" customHeight="1">
      <c r="A113" s="31" t="s">
        <v>225</v>
      </c>
      <c r="B113" s="67" t="s">
        <v>103</v>
      </c>
      <c r="C113" s="16" t="s">
        <v>80</v>
      </c>
      <c r="D113" s="16" t="s">
        <v>614</v>
      </c>
      <c r="E113" s="31" t="s">
        <v>338</v>
      </c>
      <c r="F113" s="87"/>
      <c r="G113" s="71">
        <f>G114</f>
        <v>1681</v>
      </c>
      <c r="H113" s="369"/>
      <c r="I113" s="119"/>
      <c r="J113" s="41"/>
      <c r="K113" s="56"/>
      <c r="L113" s="56"/>
      <c r="M113" s="198"/>
      <c r="N113" s="55"/>
      <c r="O113" s="198"/>
      <c r="P113" s="198"/>
      <c r="Q113" s="198"/>
      <c r="R113" s="198"/>
      <c r="S113" s="198"/>
      <c r="T113" s="198"/>
      <c r="U113" s="198"/>
    </row>
    <row r="114" spans="1:21" ht="29.25" customHeight="1">
      <c r="A114" s="17" t="s">
        <v>226</v>
      </c>
      <c r="B114" s="68" t="s">
        <v>395</v>
      </c>
      <c r="C114" s="18" t="s">
        <v>80</v>
      </c>
      <c r="D114" s="18" t="s">
        <v>614</v>
      </c>
      <c r="E114" s="17" t="s">
        <v>338</v>
      </c>
      <c r="F114" s="29" t="s">
        <v>396</v>
      </c>
      <c r="G114" s="171">
        <v>1681</v>
      </c>
      <c r="H114" s="82"/>
      <c r="I114" s="119"/>
      <c r="J114" s="74"/>
      <c r="K114" s="56"/>
      <c r="L114" s="56"/>
      <c r="M114" s="198"/>
      <c r="N114" s="56"/>
      <c r="O114" s="198"/>
      <c r="P114" s="198"/>
      <c r="Q114" s="198"/>
      <c r="R114" s="198"/>
      <c r="S114" s="198"/>
      <c r="T114" s="198"/>
      <c r="U114" s="198"/>
    </row>
    <row r="115" spans="1:21" ht="18.75" customHeight="1">
      <c r="A115" s="31" t="s">
        <v>218</v>
      </c>
      <c r="B115" s="67" t="s">
        <v>9</v>
      </c>
      <c r="C115" s="18"/>
      <c r="D115" s="16" t="s">
        <v>75</v>
      </c>
      <c r="E115" s="17"/>
      <c r="F115" s="29"/>
      <c r="G115" s="71">
        <f>G116+G118</f>
        <v>1622</v>
      </c>
      <c r="H115" s="82"/>
      <c r="I115" s="119"/>
      <c r="J115" s="41"/>
      <c r="K115" s="56"/>
      <c r="L115" s="56"/>
      <c r="M115" s="198"/>
      <c r="N115" s="55"/>
      <c r="O115" s="198"/>
      <c r="P115" s="198"/>
      <c r="Q115" s="198"/>
      <c r="R115" s="198"/>
      <c r="S115" s="198"/>
      <c r="T115" s="198"/>
      <c r="U115" s="198"/>
    </row>
    <row r="116" spans="1:21" ht="69" customHeight="1">
      <c r="A116" s="31" t="s">
        <v>223</v>
      </c>
      <c r="B116" s="67" t="s">
        <v>187</v>
      </c>
      <c r="C116" s="16" t="s">
        <v>80</v>
      </c>
      <c r="D116" s="16" t="s">
        <v>75</v>
      </c>
      <c r="E116" s="31" t="s">
        <v>345</v>
      </c>
      <c r="F116" s="90"/>
      <c r="G116" s="71">
        <f>G117</f>
        <v>1186.6</v>
      </c>
      <c r="H116" s="369"/>
      <c r="I116" s="119"/>
      <c r="J116" s="41"/>
      <c r="K116" s="56"/>
      <c r="L116" s="56"/>
      <c r="M116" s="198"/>
      <c r="N116" s="55"/>
      <c r="O116" s="198"/>
      <c r="P116" s="198"/>
      <c r="Q116" s="198"/>
      <c r="R116" s="198"/>
      <c r="S116" s="198"/>
      <c r="T116" s="198"/>
      <c r="U116" s="198"/>
    </row>
    <row r="117" spans="1:21" ht="23.25" customHeight="1">
      <c r="A117" s="17" t="s">
        <v>224</v>
      </c>
      <c r="B117" s="68" t="s">
        <v>251</v>
      </c>
      <c r="C117" s="18" t="s">
        <v>80</v>
      </c>
      <c r="D117" s="18" t="s">
        <v>75</v>
      </c>
      <c r="E117" s="17" t="s">
        <v>345</v>
      </c>
      <c r="F117" s="29" t="s">
        <v>166</v>
      </c>
      <c r="G117" s="171">
        <v>1186.6</v>
      </c>
      <c r="H117" s="81"/>
      <c r="I117" s="119"/>
      <c r="J117" s="375"/>
      <c r="K117" s="239"/>
      <c r="L117" s="239"/>
      <c r="M117" s="198"/>
      <c r="N117" s="239"/>
      <c r="O117" s="198"/>
      <c r="P117" s="198"/>
      <c r="Q117" s="198"/>
      <c r="R117" s="198"/>
      <c r="S117" s="198"/>
      <c r="T117" s="198"/>
      <c r="U117" s="198"/>
    </row>
    <row r="118" spans="1:21" ht="64.5" customHeight="1">
      <c r="A118" s="31" t="s">
        <v>397</v>
      </c>
      <c r="B118" s="67" t="s">
        <v>188</v>
      </c>
      <c r="C118" s="16" t="s">
        <v>80</v>
      </c>
      <c r="D118" s="16" t="s">
        <v>75</v>
      </c>
      <c r="E118" s="31" t="s">
        <v>346</v>
      </c>
      <c r="F118" s="351"/>
      <c r="G118" s="168">
        <f>G119</f>
        <v>435.4</v>
      </c>
      <c r="H118" s="369"/>
      <c r="I118" s="119"/>
      <c r="J118" s="32"/>
      <c r="K118" s="78"/>
      <c r="L118" s="78"/>
      <c r="M118" s="198"/>
      <c r="N118" s="57"/>
      <c r="O118" s="198"/>
      <c r="P118" s="198"/>
      <c r="Q118" s="198"/>
      <c r="R118" s="198"/>
      <c r="S118" s="198"/>
      <c r="T118" s="198"/>
      <c r="U118" s="198"/>
    </row>
    <row r="119" spans="1:21" ht="25.5" customHeight="1">
      <c r="A119" s="17" t="s">
        <v>398</v>
      </c>
      <c r="B119" s="68" t="s">
        <v>251</v>
      </c>
      <c r="C119" s="18" t="s">
        <v>80</v>
      </c>
      <c r="D119" s="18" t="s">
        <v>75</v>
      </c>
      <c r="E119" s="17" t="s">
        <v>346</v>
      </c>
      <c r="F119" s="29" t="s">
        <v>166</v>
      </c>
      <c r="G119" s="229">
        <v>435.4</v>
      </c>
      <c r="H119" s="82"/>
      <c r="I119" s="119"/>
      <c r="J119" s="74"/>
      <c r="K119" s="56"/>
      <c r="L119" s="56"/>
      <c r="M119" s="198"/>
      <c r="N119" s="56"/>
      <c r="O119" s="198"/>
      <c r="P119" s="198"/>
      <c r="Q119" s="198"/>
      <c r="R119" s="198"/>
      <c r="S119" s="198"/>
      <c r="T119" s="198"/>
      <c r="U119" s="198"/>
    </row>
    <row r="120" spans="1:21" ht="16.5" customHeight="1">
      <c r="A120" s="31" t="s">
        <v>219</v>
      </c>
      <c r="B120" s="67" t="s">
        <v>189</v>
      </c>
      <c r="C120" s="27"/>
      <c r="D120" s="16" t="s">
        <v>190</v>
      </c>
      <c r="E120" s="17"/>
      <c r="F120" s="18"/>
      <c r="G120" s="71">
        <f>G121</f>
        <v>1036.7</v>
      </c>
      <c r="H120" s="82"/>
      <c r="I120" s="119"/>
      <c r="J120" s="41"/>
      <c r="K120" s="56"/>
      <c r="L120" s="56"/>
      <c r="M120" s="198"/>
      <c r="N120" s="55"/>
      <c r="O120" s="198"/>
      <c r="P120" s="198"/>
      <c r="Q120" s="198"/>
      <c r="R120" s="198"/>
      <c r="S120" s="198"/>
      <c r="T120" s="198"/>
      <c r="U120" s="198"/>
    </row>
    <row r="121" spans="1:21" ht="19.5" customHeight="1">
      <c r="A121" s="31" t="s">
        <v>220</v>
      </c>
      <c r="B121" s="67" t="s">
        <v>92</v>
      </c>
      <c r="C121" s="16"/>
      <c r="D121" s="16" t="s">
        <v>93</v>
      </c>
      <c r="E121" s="31"/>
      <c r="F121" s="87"/>
      <c r="G121" s="71">
        <f>G122</f>
        <v>1036.7</v>
      </c>
      <c r="H121" s="82"/>
      <c r="I121" s="119"/>
      <c r="J121" s="41"/>
      <c r="K121" s="56"/>
      <c r="L121" s="56"/>
      <c r="M121" s="198"/>
      <c r="N121" s="55"/>
      <c r="O121" s="198"/>
      <c r="P121" s="198"/>
      <c r="Q121" s="198"/>
      <c r="R121" s="198"/>
      <c r="S121" s="198"/>
      <c r="T121" s="198"/>
      <c r="U121" s="198"/>
    </row>
    <row r="122" spans="1:21" ht="87.75" customHeight="1">
      <c r="A122" s="31" t="s">
        <v>221</v>
      </c>
      <c r="B122" s="67" t="s">
        <v>559</v>
      </c>
      <c r="C122" s="16" t="s">
        <v>80</v>
      </c>
      <c r="D122" s="16" t="s">
        <v>93</v>
      </c>
      <c r="E122" s="31" t="s">
        <v>399</v>
      </c>
      <c r="F122" s="87"/>
      <c r="G122" s="71">
        <f>G123</f>
        <v>1036.7</v>
      </c>
      <c r="H122" s="369"/>
      <c r="I122" s="119"/>
      <c r="J122" s="41"/>
      <c r="K122" s="56"/>
      <c r="L122" s="56"/>
      <c r="M122" s="198"/>
      <c r="N122" s="55"/>
      <c r="O122" s="198"/>
      <c r="P122" s="198"/>
      <c r="Q122" s="198"/>
      <c r="R122" s="198"/>
      <c r="S122" s="198"/>
      <c r="T122" s="198"/>
      <c r="U122" s="198"/>
    </row>
    <row r="123" spans="1:21" ht="41.25" customHeight="1">
      <c r="A123" s="17" t="s">
        <v>222</v>
      </c>
      <c r="B123" s="68" t="s">
        <v>549</v>
      </c>
      <c r="C123" s="18" t="s">
        <v>80</v>
      </c>
      <c r="D123" s="18" t="s">
        <v>93</v>
      </c>
      <c r="E123" s="17" t="s">
        <v>399</v>
      </c>
      <c r="F123" s="29" t="s">
        <v>164</v>
      </c>
      <c r="G123" s="229">
        <v>1036.7</v>
      </c>
      <c r="H123" s="82"/>
      <c r="I123" s="119"/>
      <c r="J123" s="74"/>
      <c r="K123" s="56"/>
      <c r="L123" s="56"/>
      <c r="M123" s="198"/>
      <c r="N123" s="56"/>
      <c r="O123" s="198"/>
      <c r="P123" s="198"/>
      <c r="Q123" s="198"/>
      <c r="R123" s="198"/>
      <c r="S123" s="198"/>
      <c r="T123" s="198"/>
      <c r="U123" s="198"/>
    </row>
    <row r="124" spans="1:21" ht="16.5" customHeight="1">
      <c r="A124" s="31" t="s">
        <v>281</v>
      </c>
      <c r="B124" s="67" t="s">
        <v>278</v>
      </c>
      <c r="C124" s="43" t="s">
        <v>80</v>
      </c>
      <c r="D124" s="43" t="s">
        <v>279</v>
      </c>
      <c r="E124" s="17"/>
      <c r="F124" s="29"/>
      <c r="G124" s="71">
        <f>G125</f>
        <v>1368.3</v>
      </c>
      <c r="H124" s="82"/>
      <c r="I124" s="119"/>
      <c r="J124" s="41"/>
      <c r="K124" s="56"/>
      <c r="L124" s="56"/>
      <c r="M124" s="198"/>
      <c r="N124" s="55"/>
      <c r="O124" s="198"/>
      <c r="P124" s="198"/>
      <c r="Q124" s="198"/>
      <c r="R124" s="198"/>
      <c r="S124" s="198"/>
      <c r="T124" s="198"/>
      <c r="U124" s="198"/>
    </row>
    <row r="125" spans="1:21" ht="18" customHeight="1">
      <c r="A125" s="31" t="s">
        <v>282</v>
      </c>
      <c r="B125" s="67" t="s">
        <v>280</v>
      </c>
      <c r="C125" s="43" t="s">
        <v>80</v>
      </c>
      <c r="D125" s="43" t="s">
        <v>277</v>
      </c>
      <c r="E125" s="31"/>
      <c r="F125" s="87"/>
      <c r="G125" s="71">
        <f>G126</f>
        <v>1368.3</v>
      </c>
      <c r="H125" s="82"/>
      <c r="I125" s="119"/>
      <c r="J125" s="41"/>
      <c r="K125" s="56"/>
      <c r="L125" s="56"/>
      <c r="M125" s="198"/>
      <c r="N125" s="55"/>
      <c r="O125" s="198"/>
      <c r="P125" s="198"/>
      <c r="Q125" s="198"/>
      <c r="R125" s="198"/>
      <c r="S125" s="198"/>
      <c r="T125" s="198"/>
      <c r="U125" s="198"/>
    </row>
    <row r="126" spans="1:21" ht="62.25" customHeight="1">
      <c r="A126" s="31" t="s">
        <v>283</v>
      </c>
      <c r="B126" s="243" t="s">
        <v>428</v>
      </c>
      <c r="C126" s="16" t="s">
        <v>80</v>
      </c>
      <c r="D126" s="16" t="s">
        <v>277</v>
      </c>
      <c r="E126" s="31" t="s">
        <v>400</v>
      </c>
      <c r="F126" s="29"/>
      <c r="G126" s="71">
        <f>G127</f>
        <v>1368.3</v>
      </c>
      <c r="H126" s="369"/>
      <c r="I126" s="119"/>
      <c r="J126" s="41"/>
      <c r="K126" s="56"/>
      <c r="L126" s="56"/>
      <c r="M126" s="198"/>
      <c r="N126" s="55"/>
      <c r="O126" s="198"/>
      <c r="P126" s="198"/>
      <c r="Q126" s="198"/>
      <c r="R126" s="198"/>
      <c r="S126" s="198"/>
      <c r="T126" s="198"/>
      <c r="U126" s="198"/>
    </row>
    <row r="127" spans="1:21" ht="40.5" customHeight="1">
      <c r="A127" s="17" t="s">
        <v>284</v>
      </c>
      <c r="B127" s="68" t="s">
        <v>549</v>
      </c>
      <c r="C127" s="18" t="s">
        <v>80</v>
      </c>
      <c r="D127" s="18" t="s">
        <v>277</v>
      </c>
      <c r="E127" s="17" t="s">
        <v>400</v>
      </c>
      <c r="F127" s="29" t="s">
        <v>164</v>
      </c>
      <c r="G127" s="171">
        <v>1368.3</v>
      </c>
      <c r="H127" s="83"/>
      <c r="I127" s="119"/>
      <c r="J127" s="55"/>
      <c r="K127" s="198"/>
      <c r="L127" s="263"/>
      <c r="M127" s="198"/>
      <c r="N127" s="198"/>
      <c r="O127" s="198"/>
      <c r="P127" s="198"/>
      <c r="Q127" s="198"/>
      <c r="R127" s="255"/>
      <c r="S127" s="255"/>
      <c r="T127" s="255"/>
      <c r="U127" s="255"/>
    </row>
    <row r="128" spans="1:21" ht="21.75" customHeight="1">
      <c r="A128" s="352"/>
      <c r="B128" s="353" t="s">
        <v>401</v>
      </c>
      <c r="C128" s="379"/>
      <c r="D128" s="354"/>
      <c r="E128" s="355"/>
      <c r="F128" s="356"/>
      <c r="G128" s="110">
        <f>G24+G27+G40+G50+G53+G59+G66+G63+G69+G76+G80+G83+G86+G96+G112+G115+G121+G125</f>
        <v>76677.3</v>
      </c>
      <c r="H128" s="79"/>
      <c r="I128" s="119"/>
      <c r="J128" s="55"/>
      <c r="K128" s="198"/>
      <c r="L128" s="55"/>
      <c r="M128" s="198"/>
      <c r="N128" s="198"/>
      <c r="O128" s="198"/>
      <c r="P128" s="198"/>
      <c r="Q128" s="198"/>
      <c r="R128" s="255"/>
      <c r="S128" s="255"/>
      <c r="T128" s="255"/>
      <c r="U128" s="255"/>
    </row>
    <row r="129" spans="8:21" ht="16.5" customHeight="1">
      <c r="H129" s="380"/>
      <c r="I129" s="119"/>
      <c r="J129" s="56"/>
      <c r="K129" s="198"/>
      <c r="L129" s="198"/>
      <c r="M129" s="198"/>
      <c r="N129" s="198"/>
      <c r="O129" s="198"/>
      <c r="P129" s="198"/>
      <c r="Q129" s="198"/>
      <c r="R129" s="255"/>
      <c r="S129" s="255"/>
      <c r="T129" s="255"/>
      <c r="U129" s="255"/>
    </row>
    <row r="130" spans="8:21" ht="15.75" customHeight="1">
      <c r="H130" s="380"/>
      <c r="I130" s="119"/>
      <c r="J130" s="239"/>
      <c r="K130" s="198"/>
      <c r="L130" s="198"/>
      <c r="M130" s="198"/>
      <c r="N130" s="198"/>
      <c r="O130" s="198"/>
      <c r="P130" s="198"/>
      <c r="Q130" s="198"/>
      <c r="R130" s="255"/>
      <c r="S130" s="255"/>
      <c r="T130" s="255"/>
      <c r="U130" s="255"/>
    </row>
    <row r="131" spans="1:21" ht="12.75">
      <c r="A131" s="119"/>
      <c r="B131" s="119"/>
      <c r="C131" s="119"/>
      <c r="D131" s="119"/>
      <c r="E131" s="119"/>
      <c r="F131" s="119"/>
      <c r="G131" s="119"/>
      <c r="H131" s="381"/>
      <c r="I131" s="119"/>
      <c r="J131" s="239"/>
      <c r="K131" s="198"/>
      <c r="L131" s="198"/>
      <c r="M131" s="198"/>
      <c r="N131" s="198"/>
      <c r="O131" s="198"/>
      <c r="P131" s="198"/>
      <c r="Q131" s="198"/>
      <c r="R131" s="255"/>
      <c r="S131" s="255"/>
      <c r="T131" s="255"/>
      <c r="U131" s="255"/>
    </row>
    <row r="132" spans="1:21" ht="12.75">
      <c r="A132" s="120"/>
      <c r="B132" s="199"/>
      <c r="C132" s="199"/>
      <c r="D132" s="382"/>
      <c r="E132" s="199"/>
      <c r="F132" s="199"/>
      <c r="G132" s="55"/>
      <c r="H132" s="55"/>
      <c r="I132" s="55"/>
      <c r="J132" s="55"/>
      <c r="K132" s="55"/>
      <c r="L132" s="55"/>
      <c r="M132" s="198"/>
      <c r="N132" s="198"/>
      <c r="O132" s="198"/>
      <c r="P132" s="198"/>
      <c r="Q132" s="198"/>
      <c r="R132" s="255"/>
      <c r="S132" s="255"/>
      <c r="T132" s="255"/>
      <c r="U132" s="255"/>
    </row>
    <row r="133" spans="1:21" ht="12.75">
      <c r="A133" s="120"/>
      <c r="B133" s="199"/>
      <c r="C133" s="199"/>
      <c r="D133" s="382"/>
      <c r="E133" s="199"/>
      <c r="F133" s="199"/>
      <c r="G133" s="55"/>
      <c r="H133" s="55"/>
      <c r="I133" s="55"/>
      <c r="J133" s="55"/>
      <c r="K133" s="55"/>
      <c r="L133" s="55"/>
      <c r="M133" s="198"/>
      <c r="N133" s="198"/>
      <c r="O133" s="198"/>
      <c r="P133" s="198"/>
      <c r="Q133" s="198"/>
      <c r="R133" s="255"/>
      <c r="S133" s="255"/>
      <c r="T133" s="255"/>
      <c r="U133" s="255"/>
    </row>
    <row r="134" spans="1:21" ht="15">
      <c r="A134" s="383"/>
      <c r="B134" s="384"/>
      <c r="C134" s="385"/>
      <c r="D134" s="386"/>
      <c r="E134" s="387"/>
      <c r="F134" s="387"/>
      <c r="G134" s="79"/>
      <c r="H134" s="55"/>
      <c r="I134" s="55"/>
      <c r="J134" s="55"/>
      <c r="K134" s="55"/>
      <c r="L134" s="55"/>
      <c r="M134" s="198"/>
      <c r="N134" s="198"/>
      <c r="O134" s="198"/>
      <c r="P134" s="198"/>
      <c r="Q134" s="198"/>
      <c r="R134" s="255"/>
      <c r="S134" s="255"/>
      <c r="T134" s="255"/>
      <c r="U134" s="255"/>
    </row>
    <row r="135" spans="1:21" ht="15">
      <c r="A135" s="388"/>
      <c r="B135" s="84"/>
      <c r="C135" s="85"/>
      <c r="D135" s="85"/>
      <c r="E135" s="85"/>
      <c r="F135" s="85"/>
      <c r="G135" s="380"/>
      <c r="H135" s="55"/>
      <c r="I135" s="55"/>
      <c r="J135" s="55"/>
      <c r="K135" s="55"/>
      <c r="L135" s="55"/>
      <c r="M135" s="198"/>
      <c r="N135" s="198"/>
      <c r="O135" s="198"/>
      <c r="P135" s="198"/>
      <c r="Q135" s="198"/>
      <c r="R135" s="255"/>
      <c r="S135" s="255"/>
      <c r="T135" s="255"/>
      <c r="U135" s="255"/>
    </row>
    <row r="136" spans="1:21" ht="15">
      <c r="A136" s="388"/>
      <c r="B136" s="84"/>
      <c r="C136" s="85"/>
      <c r="D136" s="85"/>
      <c r="E136" s="85"/>
      <c r="F136" s="85"/>
      <c r="G136" s="380"/>
      <c r="H136" s="55"/>
      <c r="I136" s="55"/>
      <c r="J136" s="55"/>
      <c r="K136" s="55"/>
      <c r="L136" s="55"/>
      <c r="M136" s="198"/>
      <c r="N136" s="198"/>
      <c r="O136" s="198"/>
      <c r="P136" s="198"/>
      <c r="Q136" s="198"/>
      <c r="R136" s="255"/>
      <c r="S136" s="255"/>
      <c r="T136" s="255"/>
      <c r="U136" s="255"/>
    </row>
    <row r="137" spans="1:21" ht="15">
      <c r="A137" s="86"/>
      <c r="B137" s="389"/>
      <c r="C137" s="390"/>
      <c r="D137" s="390"/>
      <c r="E137" s="390"/>
      <c r="F137" s="390"/>
      <c r="G137" s="381"/>
      <c r="H137" s="239"/>
      <c r="I137" s="239"/>
      <c r="J137" s="239"/>
      <c r="K137" s="198"/>
      <c r="L137" s="198"/>
      <c r="M137" s="198"/>
      <c r="N137" s="198"/>
      <c r="O137" s="198"/>
      <c r="P137" s="198"/>
      <c r="Q137" s="198"/>
      <c r="R137" s="255"/>
      <c r="S137" s="255"/>
      <c r="T137" s="255"/>
      <c r="U137" s="255"/>
    </row>
    <row r="138" spans="1:21" ht="18.75" customHeight="1">
      <c r="A138" s="120"/>
      <c r="B138" s="199"/>
      <c r="C138" s="199"/>
      <c r="D138" s="199"/>
      <c r="E138" s="199"/>
      <c r="F138" s="199"/>
      <c r="G138" s="55"/>
      <c r="H138" s="55"/>
      <c r="I138" s="55"/>
      <c r="J138" s="55"/>
      <c r="K138" s="55"/>
      <c r="L138" s="55"/>
      <c r="M138" s="198"/>
      <c r="N138" s="198"/>
      <c r="O138" s="198"/>
      <c r="P138" s="198"/>
      <c r="Q138" s="198"/>
      <c r="R138" s="255"/>
      <c r="S138" s="255"/>
      <c r="T138" s="255"/>
      <c r="U138" s="255"/>
    </row>
    <row r="139" spans="1:21" ht="12.75">
      <c r="A139" s="119"/>
      <c r="B139" s="198"/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255"/>
      <c r="S139" s="255"/>
      <c r="T139" s="255"/>
      <c r="U139" s="255"/>
    </row>
    <row r="140" spans="1:21" ht="12.75">
      <c r="A140" s="119"/>
      <c r="B140" s="198"/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255"/>
      <c r="S140" s="255"/>
      <c r="T140" s="255"/>
      <c r="U140" s="255"/>
    </row>
    <row r="141" spans="9:21" ht="12.75">
      <c r="I141" s="198"/>
      <c r="J141" s="198"/>
      <c r="K141" s="198"/>
      <c r="L141" s="198"/>
      <c r="M141" s="198"/>
      <c r="N141" s="198"/>
      <c r="O141" s="198"/>
      <c r="P141" s="198"/>
      <c r="Q141" s="198"/>
      <c r="R141" s="255"/>
      <c r="S141" s="255"/>
      <c r="T141" s="255"/>
      <c r="U141" s="255"/>
    </row>
  </sheetData>
  <sheetProtection/>
  <mergeCells count="2">
    <mergeCell ref="B16:F16"/>
    <mergeCell ref="B19:F19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57421875" style="54" customWidth="1"/>
    <col min="2" max="2" width="52.00390625" style="54" customWidth="1"/>
    <col min="3" max="3" width="12.421875" style="54" customWidth="1"/>
    <col min="4" max="4" width="12.140625" style="54" customWidth="1"/>
    <col min="5" max="16384" width="9.140625" style="54" customWidth="1"/>
  </cols>
  <sheetData>
    <row r="1" spans="1:4" ht="12.75">
      <c r="A1" s="112"/>
      <c r="B1" s="112"/>
      <c r="C1" s="391" t="s">
        <v>661</v>
      </c>
      <c r="D1" s="256"/>
    </row>
    <row r="2" spans="1:4" ht="12.75">
      <c r="A2" s="112"/>
      <c r="B2" s="112"/>
      <c r="C2" s="193" t="s">
        <v>666</v>
      </c>
      <c r="D2" s="193"/>
    </row>
    <row r="3" spans="1:4" ht="12.75">
      <c r="A3" s="112"/>
      <c r="B3" s="112"/>
      <c r="C3" s="193" t="s">
        <v>434</v>
      </c>
      <c r="D3" s="193"/>
    </row>
    <row r="4" spans="1:4" ht="12.75">
      <c r="A4" s="112"/>
      <c r="B4" s="112"/>
      <c r="C4" s="193" t="s">
        <v>353</v>
      </c>
      <c r="D4" s="193"/>
    </row>
    <row r="5" spans="1:4" ht="12.75">
      <c r="A5" s="112"/>
      <c r="B5" s="112"/>
      <c r="C5" s="193" t="s">
        <v>657</v>
      </c>
      <c r="D5" s="193"/>
    </row>
    <row r="6" spans="1:4" ht="7.5" customHeight="1">
      <c r="A6" s="112"/>
      <c r="B6" s="112"/>
      <c r="C6" s="256"/>
      <c r="D6" s="256"/>
    </row>
    <row r="7" spans="1:12" ht="14.25" customHeight="1">
      <c r="A7" s="112"/>
      <c r="B7" s="112"/>
      <c r="C7" s="391" t="s">
        <v>487</v>
      </c>
      <c r="D7" s="256"/>
      <c r="G7" s="200"/>
      <c r="H7" s="157"/>
      <c r="K7" s="433"/>
      <c r="L7" s="433"/>
    </row>
    <row r="8" spans="1:12" ht="12" customHeight="1">
      <c r="A8" s="112"/>
      <c r="B8" s="112"/>
      <c r="C8" s="193" t="s">
        <v>585</v>
      </c>
      <c r="D8" s="193"/>
      <c r="G8" s="335"/>
      <c r="H8" s="157"/>
      <c r="K8" s="433"/>
      <c r="L8" s="433"/>
    </row>
    <row r="9" spans="1:12" ht="12.75" customHeight="1">
      <c r="A9" s="112"/>
      <c r="B9" s="112"/>
      <c r="C9" s="193" t="s">
        <v>434</v>
      </c>
      <c r="D9" s="193"/>
      <c r="G9" s="335"/>
      <c r="H9" s="157"/>
      <c r="J9" s="393"/>
      <c r="K9" s="392"/>
      <c r="L9" s="392"/>
    </row>
    <row r="10" spans="1:12" ht="12.75" customHeight="1">
      <c r="A10" s="112"/>
      <c r="B10" s="112"/>
      <c r="C10" s="193" t="s">
        <v>353</v>
      </c>
      <c r="D10" s="193"/>
      <c r="G10" s="335"/>
      <c r="H10" s="157"/>
      <c r="J10" s="393"/>
      <c r="K10" s="392"/>
      <c r="L10" s="392"/>
    </row>
    <row r="11" spans="1:12" ht="12.75" customHeight="1">
      <c r="A11" s="112"/>
      <c r="B11" s="112"/>
      <c r="C11" s="193" t="s">
        <v>651</v>
      </c>
      <c r="D11" s="193"/>
      <c r="G11" s="335"/>
      <c r="H11" s="157"/>
      <c r="J11" s="393"/>
      <c r="K11" s="392"/>
      <c r="L11" s="392"/>
    </row>
    <row r="12" spans="1:12" ht="0.75" customHeight="1">
      <c r="A12" s="112"/>
      <c r="B12" s="112"/>
      <c r="C12" s="201"/>
      <c r="D12" s="201"/>
      <c r="J12" s="393"/>
      <c r="K12" s="392"/>
      <c r="L12" s="392"/>
    </row>
    <row r="13" spans="1:12" ht="8.25" customHeight="1">
      <c r="A13" s="112"/>
      <c r="B13" s="112"/>
      <c r="C13" s="112"/>
      <c r="D13" s="112"/>
      <c r="J13" s="393"/>
      <c r="K13" s="392"/>
      <c r="L13" s="392"/>
    </row>
    <row r="14" spans="1:12" ht="14.25" customHeight="1">
      <c r="A14" s="112"/>
      <c r="B14" s="203" t="s">
        <v>605</v>
      </c>
      <c r="C14" s="201"/>
      <c r="D14" s="201"/>
      <c r="K14" s="392"/>
      <c r="L14" s="392"/>
    </row>
    <row r="15" spans="1:12" ht="13.5" customHeight="1">
      <c r="A15" s="112"/>
      <c r="B15" s="394" t="s">
        <v>587</v>
      </c>
      <c r="C15" s="201"/>
      <c r="D15" s="201"/>
      <c r="E15" s="113"/>
      <c r="F15" s="113"/>
      <c r="K15" s="392"/>
      <c r="L15" s="392"/>
    </row>
    <row r="16" spans="1:12" ht="13.5" customHeight="1">
      <c r="A16" s="112"/>
      <c r="B16" s="395" t="s">
        <v>358</v>
      </c>
      <c r="C16" s="201"/>
      <c r="D16" s="201"/>
      <c r="E16" s="113"/>
      <c r="F16" s="113"/>
      <c r="K16" s="392"/>
      <c r="L16" s="392"/>
    </row>
    <row r="17" spans="1:12" ht="13.5" customHeight="1">
      <c r="A17" s="112"/>
      <c r="B17" s="395" t="s">
        <v>564</v>
      </c>
      <c r="C17" s="201"/>
      <c r="D17" s="201"/>
      <c r="E17" s="113"/>
      <c r="F17" s="199"/>
      <c r="G17" s="119"/>
      <c r="K17" s="392"/>
      <c r="L17" s="392"/>
    </row>
    <row r="18" spans="1:12" ht="6" customHeight="1">
      <c r="A18" s="112"/>
      <c r="B18" s="112"/>
      <c r="C18" s="112"/>
      <c r="D18" s="112"/>
      <c r="F18" s="119"/>
      <c r="G18" s="119"/>
      <c r="K18" s="433"/>
      <c r="L18" s="433"/>
    </row>
    <row r="19" spans="1:12" ht="30.75" customHeight="1">
      <c r="A19" s="396" t="s">
        <v>35</v>
      </c>
      <c r="B19" s="396" t="s">
        <v>295</v>
      </c>
      <c r="C19" s="396" t="s">
        <v>296</v>
      </c>
      <c r="D19" s="396" t="s">
        <v>297</v>
      </c>
      <c r="E19" s="20"/>
      <c r="F19" s="119"/>
      <c r="G19" s="265"/>
      <c r="J19" s="397"/>
      <c r="K19" s="433"/>
      <c r="L19" s="433"/>
    </row>
    <row r="20" spans="1:12" ht="15" customHeight="1">
      <c r="A20" s="396" t="s">
        <v>36</v>
      </c>
      <c r="B20" s="398" t="s">
        <v>609</v>
      </c>
      <c r="C20" s="396">
        <v>100</v>
      </c>
      <c r="D20" s="399">
        <f>D21+D22+D23+D24+D25</f>
        <v>24631.8</v>
      </c>
      <c r="E20" s="20"/>
      <c r="F20" s="400"/>
      <c r="G20" s="401"/>
      <c r="H20" s="119"/>
      <c r="J20" s="397"/>
      <c r="K20" s="433"/>
      <c r="L20" s="433"/>
    </row>
    <row r="21" spans="1:12" ht="25.5" customHeight="1">
      <c r="A21" s="402" t="s">
        <v>48</v>
      </c>
      <c r="B21" s="403" t="s">
        <v>128</v>
      </c>
      <c r="C21" s="404">
        <v>102</v>
      </c>
      <c r="D21" s="405">
        <v>1523.2</v>
      </c>
      <c r="E21" s="20"/>
      <c r="F21" s="400"/>
      <c r="G21" s="406"/>
      <c r="J21" s="434"/>
      <c r="K21" s="434"/>
      <c r="L21" s="407"/>
    </row>
    <row r="22" spans="1:12" ht="37.5" customHeight="1">
      <c r="A22" s="404" t="s">
        <v>49</v>
      </c>
      <c r="B22" s="403" t="s">
        <v>299</v>
      </c>
      <c r="C22" s="404">
        <v>103</v>
      </c>
      <c r="D22" s="405">
        <v>5166.7</v>
      </c>
      <c r="E22" s="20"/>
      <c r="F22" s="400"/>
      <c r="G22" s="406"/>
      <c r="J22" s="434"/>
      <c r="K22" s="434"/>
      <c r="L22" s="434"/>
    </row>
    <row r="23" spans="1:12" ht="38.25" customHeight="1">
      <c r="A23" s="404" t="s">
        <v>71</v>
      </c>
      <c r="B23" s="403" t="s">
        <v>127</v>
      </c>
      <c r="C23" s="404">
        <v>104</v>
      </c>
      <c r="D23" s="405">
        <v>17851.7</v>
      </c>
      <c r="E23" s="408"/>
      <c r="F23" s="400"/>
      <c r="G23" s="406"/>
      <c r="J23" s="434"/>
      <c r="K23" s="434"/>
      <c r="L23" s="434"/>
    </row>
    <row r="24" spans="1:12" ht="15.75">
      <c r="A24" s="404" t="s">
        <v>133</v>
      </c>
      <c r="B24" s="403" t="s">
        <v>170</v>
      </c>
      <c r="C24" s="404">
        <v>111</v>
      </c>
      <c r="D24" s="405">
        <v>70</v>
      </c>
      <c r="E24" s="20"/>
      <c r="F24" s="400"/>
      <c r="G24" s="409"/>
      <c r="J24" s="434"/>
      <c r="K24" s="434"/>
      <c r="L24" s="434"/>
    </row>
    <row r="25" spans="1:7" ht="15.75">
      <c r="A25" s="404" t="s">
        <v>89</v>
      </c>
      <c r="B25" s="403" t="s">
        <v>300</v>
      </c>
      <c r="C25" s="404">
        <v>113</v>
      </c>
      <c r="D25" s="405">
        <v>20.2</v>
      </c>
      <c r="E25" s="20"/>
      <c r="F25" s="400"/>
      <c r="G25" s="409"/>
    </row>
    <row r="26" spans="1:7" ht="25.5" customHeight="1">
      <c r="A26" s="396" t="s">
        <v>37</v>
      </c>
      <c r="B26" s="398" t="s">
        <v>301</v>
      </c>
      <c r="C26" s="396">
        <v>300</v>
      </c>
      <c r="D26" s="399">
        <f>D27</f>
        <v>5.7</v>
      </c>
      <c r="E26" s="20"/>
      <c r="F26" s="400"/>
      <c r="G26" s="401"/>
    </row>
    <row r="27" spans="1:7" ht="25.5" customHeight="1">
      <c r="A27" s="435" t="s">
        <v>47</v>
      </c>
      <c r="B27" s="436" t="s">
        <v>302</v>
      </c>
      <c r="C27" s="435">
        <v>309</v>
      </c>
      <c r="D27" s="437">
        <v>5.7</v>
      </c>
      <c r="E27" s="20"/>
      <c r="F27" s="400"/>
      <c r="G27" s="438"/>
    </row>
    <row r="28" spans="1:7" ht="12.75" customHeight="1" hidden="1">
      <c r="A28" s="435"/>
      <c r="B28" s="436"/>
      <c r="C28" s="435"/>
      <c r="D28" s="437"/>
      <c r="E28" s="20"/>
      <c r="F28" s="400"/>
      <c r="G28" s="438"/>
    </row>
    <row r="29" spans="1:7" ht="15.75">
      <c r="A29" s="396" t="s">
        <v>38</v>
      </c>
      <c r="B29" s="398" t="s">
        <v>303</v>
      </c>
      <c r="C29" s="396">
        <v>400</v>
      </c>
      <c r="D29" s="399">
        <f>SUM(D30:D31)</f>
        <v>364.29999999999995</v>
      </c>
      <c r="E29" s="20"/>
      <c r="F29" s="400"/>
      <c r="G29" s="401"/>
    </row>
    <row r="30" spans="1:7" ht="12" customHeight="1">
      <c r="A30" s="404" t="s">
        <v>56</v>
      </c>
      <c r="B30" s="403" t="s">
        <v>298</v>
      </c>
      <c r="C30" s="404">
        <v>401</v>
      </c>
      <c r="D30" s="405">
        <v>349.4</v>
      </c>
      <c r="E30" s="20"/>
      <c r="F30" s="400"/>
      <c r="G30" s="409"/>
    </row>
    <row r="31" spans="1:7" ht="12" customHeight="1">
      <c r="A31" s="404" t="s">
        <v>634</v>
      </c>
      <c r="B31" s="403" t="s">
        <v>649</v>
      </c>
      <c r="C31" s="404">
        <v>412</v>
      </c>
      <c r="D31" s="405">
        <v>14.9</v>
      </c>
      <c r="E31" s="20"/>
      <c r="F31" s="400"/>
      <c r="G31" s="409"/>
    </row>
    <row r="32" spans="1:7" ht="13.5" customHeight="1">
      <c r="A32" s="396" t="s">
        <v>43</v>
      </c>
      <c r="B32" s="398" t="s">
        <v>304</v>
      </c>
      <c r="C32" s="396">
        <v>500</v>
      </c>
      <c r="D32" s="399">
        <f>D33</f>
        <v>18753.5</v>
      </c>
      <c r="E32" s="20"/>
      <c r="F32" s="400"/>
      <c r="G32" s="401"/>
    </row>
    <row r="33" spans="1:7" ht="14.25" customHeight="1">
      <c r="A33" s="404" t="s">
        <v>57</v>
      </c>
      <c r="B33" s="403" t="s">
        <v>305</v>
      </c>
      <c r="C33" s="404">
        <v>503</v>
      </c>
      <c r="D33" s="405">
        <v>18753.5</v>
      </c>
      <c r="E33" s="20"/>
      <c r="F33" s="400"/>
      <c r="G33" s="409"/>
    </row>
    <row r="34" spans="1:7" ht="15" customHeight="1">
      <c r="A34" s="396" t="s">
        <v>44</v>
      </c>
      <c r="B34" s="398" t="s">
        <v>306</v>
      </c>
      <c r="C34" s="396">
        <v>600</v>
      </c>
      <c r="D34" s="399">
        <f>D35</f>
        <v>2.9</v>
      </c>
      <c r="E34" s="20"/>
      <c r="F34" s="400"/>
      <c r="G34" s="401"/>
    </row>
    <row r="35" spans="1:7" ht="12.75" customHeight="1">
      <c r="A35" s="404" t="s">
        <v>58</v>
      </c>
      <c r="B35" s="403" t="s">
        <v>307</v>
      </c>
      <c r="C35" s="404">
        <v>605</v>
      </c>
      <c r="D35" s="405">
        <v>2.9</v>
      </c>
      <c r="E35" s="20"/>
      <c r="F35" s="400"/>
      <c r="G35" s="409"/>
    </row>
    <row r="36" spans="1:7" ht="15.75">
      <c r="A36" s="396" t="s">
        <v>39</v>
      </c>
      <c r="B36" s="398" t="s">
        <v>308</v>
      </c>
      <c r="C36" s="396">
        <v>700</v>
      </c>
      <c r="D36" s="399">
        <f>D37+D38+D39</f>
        <v>736.1</v>
      </c>
      <c r="E36" s="20"/>
      <c r="F36" s="400"/>
      <c r="G36" s="401"/>
    </row>
    <row r="37" spans="1:7" ht="27" customHeight="1">
      <c r="A37" s="404" t="s">
        <v>59</v>
      </c>
      <c r="B37" s="403" t="s">
        <v>309</v>
      </c>
      <c r="C37" s="404">
        <v>705</v>
      </c>
      <c r="D37" s="405">
        <v>90.6</v>
      </c>
      <c r="E37" s="20"/>
      <c r="F37" s="400"/>
      <c r="G37" s="409"/>
    </row>
    <row r="38" spans="1:7" ht="15.75" customHeight="1">
      <c r="A38" s="404" t="s">
        <v>255</v>
      </c>
      <c r="B38" s="403" t="s">
        <v>457</v>
      </c>
      <c r="C38" s="404">
        <v>707</v>
      </c>
      <c r="D38" s="405">
        <v>522.5</v>
      </c>
      <c r="E38" s="20"/>
      <c r="F38" s="400"/>
      <c r="G38" s="409"/>
    </row>
    <row r="39" spans="1:7" ht="15.75" customHeight="1">
      <c r="A39" s="404" t="s">
        <v>449</v>
      </c>
      <c r="B39" s="403" t="s">
        <v>458</v>
      </c>
      <c r="C39" s="404">
        <v>709</v>
      </c>
      <c r="D39" s="405">
        <v>123</v>
      </c>
      <c r="E39" s="20"/>
      <c r="F39" s="400"/>
      <c r="G39" s="409"/>
    </row>
    <row r="40" spans="1:7" ht="14.25" customHeight="1">
      <c r="A40" s="396" t="s">
        <v>40</v>
      </c>
      <c r="B40" s="398" t="s">
        <v>310</v>
      </c>
      <c r="C40" s="396">
        <v>800</v>
      </c>
      <c r="D40" s="399">
        <f>D41</f>
        <v>26475</v>
      </c>
      <c r="E40" s="20"/>
      <c r="F40" s="400"/>
      <c r="G40" s="401"/>
    </row>
    <row r="41" spans="1:7" ht="16.5" customHeight="1">
      <c r="A41" s="404" t="s">
        <v>55</v>
      </c>
      <c r="B41" s="403" t="s">
        <v>311</v>
      </c>
      <c r="C41" s="404">
        <v>801</v>
      </c>
      <c r="D41" s="405">
        <v>26475</v>
      </c>
      <c r="E41" s="20"/>
      <c r="F41" s="400"/>
      <c r="G41" s="409"/>
    </row>
    <row r="42" spans="1:7" ht="15" customHeight="1">
      <c r="A42" s="396" t="s">
        <v>1</v>
      </c>
      <c r="B42" s="398" t="s">
        <v>312</v>
      </c>
      <c r="C42" s="396">
        <v>1000</v>
      </c>
      <c r="D42" s="399">
        <f>D43+D44</f>
        <v>3303</v>
      </c>
      <c r="E42" s="20"/>
      <c r="F42" s="400"/>
      <c r="G42" s="401"/>
    </row>
    <row r="43" spans="1:7" ht="15" customHeight="1">
      <c r="A43" s="404" t="s">
        <v>2</v>
      </c>
      <c r="B43" s="403" t="s">
        <v>616</v>
      </c>
      <c r="C43" s="404">
        <v>1001</v>
      </c>
      <c r="D43" s="405">
        <v>1681</v>
      </c>
      <c r="E43" s="20"/>
      <c r="F43" s="400"/>
      <c r="G43" s="401"/>
    </row>
    <row r="44" spans="1:7" ht="12.75" customHeight="1">
      <c r="A44" s="404" t="s">
        <v>3</v>
      </c>
      <c r="B44" s="403" t="s">
        <v>610</v>
      </c>
      <c r="C44" s="404">
        <v>1004</v>
      </c>
      <c r="D44" s="405">
        <v>1622</v>
      </c>
      <c r="E44" s="20"/>
      <c r="F44" s="400"/>
      <c r="G44" s="409"/>
    </row>
    <row r="45" spans="1:7" ht="15" customHeight="1">
      <c r="A45" s="396" t="s">
        <v>143</v>
      </c>
      <c r="B45" s="398" t="s">
        <v>313</v>
      </c>
      <c r="C45" s="396">
        <v>1100</v>
      </c>
      <c r="D45" s="399">
        <f>D46</f>
        <v>1036.7</v>
      </c>
      <c r="E45" s="20"/>
      <c r="F45" s="400"/>
      <c r="G45" s="401"/>
    </row>
    <row r="46" spans="1:7" ht="12.75" customHeight="1">
      <c r="A46" s="402" t="s">
        <v>316</v>
      </c>
      <c r="B46" s="403" t="s">
        <v>314</v>
      </c>
      <c r="C46" s="404">
        <v>1101</v>
      </c>
      <c r="D46" s="405">
        <v>1036.7</v>
      </c>
      <c r="E46" s="20"/>
      <c r="F46" s="400"/>
      <c r="G46" s="409"/>
    </row>
    <row r="47" spans="1:7" ht="14.25" customHeight="1">
      <c r="A47" s="396" t="s">
        <v>285</v>
      </c>
      <c r="B47" s="398" t="s">
        <v>318</v>
      </c>
      <c r="C47" s="396">
        <v>1202</v>
      </c>
      <c r="D47" s="399">
        <f>D48</f>
        <v>1368.3</v>
      </c>
      <c r="E47" s="20"/>
      <c r="F47" s="400"/>
      <c r="G47" s="401"/>
    </row>
    <row r="48" spans="1:7" ht="15.75" customHeight="1">
      <c r="A48" s="402" t="s">
        <v>317</v>
      </c>
      <c r="B48" s="403" t="s">
        <v>280</v>
      </c>
      <c r="C48" s="404">
        <v>1202</v>
      </c>
      <c r="D48" s="405">
        <v>1368.3</v>
      </c>
      <c r="E48" s="20"/>
      <c r="F48" s="400"/>
      <c r="G48" s="409"/>
    </row>
    <row r="49" spans="1:7" ht="20.25" customHeight="1">
      <c r="A49" s="404"/>
      <c r="B49" s="398" t="s">
        <v>315</v>
      </c>
      <c r="C49" s="404"/>
      <c r="D49" s="399">
        <f>D48+D46+D44+D43+D41+D39+D38+D37+D35+D33+D31+D30+D27+D25+D24+D23+D22+D21</f>
        <v>76677.29999999999</v>
      </c>
      <c r="E49" s="410"/>
      <c r="F49" s="400"/>
      <c r="G49" s="411"/>
    </row>
    <row r="50" spans="6:7" ht="18" customHeight="1">
      <c r="F50" s="119"/>
      <c r="G50" s="119"/>
    </row>
    <row r="51" spans="6:7" ht="18.75" customHeight="1">
      <c r="F51" s="119"/>
      <c r="G51" s="119"/>
    </row>
    <row r="52" spans="6:7" ht="15.75" customHeight="1">
      <c r="F52" s="119"/>
      <c r="G52" s="119"/>
    </row>
    <row r="53" spans="1:3" ht="17.25" customHeight="1">
      <c r="A53" s="119"/>
      <c r="B53" s="44"/>
      <c r="C53" s="47"/>
    </row>
    <row r="54" spans="1:3" ht="17.25" customHeight="1">
      <c r="A54" s="119"/>
      <c r="B54" s="44"/>
      <c r="C54" s="47"/>
    </row>
    <row r="55" ht="19.5" customHeight="1"/>
    <row r="56" ht="17.25" customHeight="1"/>
    <row r="57" ht="16.5" customHeight="1"/>
  </sheetData>
  <sheetProtection/>
  <mergeCells count="14">
    <mergeCell ref="J22:L22"/>
    <mergeCell ref="J23:L23"/>
    <mergeCell ref="J24:L24"/>
    <mergeCell ref="A27:A28"/>
    <mergeCell ref="B27:B28"/>
    <mergeCell ref="C27:C28"/>
    <mergeCell ref="D27:D28"/>
    <mergeCell ref="G27:G28"/>
    <mergeCell ref="K7:L7"/>
    <mergeCell ref="K8:L8"/>
    <mergeCell ref="K18:L18"/>
    <mergeCell ref="K19:L19"/>
    <mergeCell ref="K20:L20"/>
    <mergeCell ref="J21:K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zoomScalePageLayoutView="0" workbookViewId="0" topLeftCell="A1">
      <selection activeCell="C14" sqref="C14"/>
    </sheetView>
  </sheetViews>
  <sheetFormatPr defaultColWidth="9.140625" defaultRowHeight="12.75"/>
  <cols>
    <col min="1" max="1" width="28.57421875" style="54" customWidth="1"/>
    <col min="2" max="2" width="35.7109375" style="54" customWidth="1"/>
    <col min="3" max="3" width="26.7109375" style="54" customWidth="1"/>
    <col min="4" max="4" width="11.7109375" style="54" customWidth="1"/>
    <col min="5" max="5" width="9.57421875" style="54" customWidth="1"/>
    <col min="6" max="6" width="10.28125" style="54" customWidth="1"/>
    <col min="7" max="9" width="10.8515625" style="54" customWidth="1"/>
    <col min="10" max="16384" width="9.140625" style="54" customWidth="1"/>
  </cols>
  <sheetData>
    <row r="1" spans="1:3" ht="12.75">
      <c r="A1" s="112"/>
      <c r="B1" s="112"/>
      <c r="C1" s="334" t="s">
        <v>545</v>
      </c>
    </row>
    <row r="2" spans="1:3" ht="12.75">
      <c r="A2" s="112"/>
      <c r="B2" s="112"/>
      <c r="C2" s="113" t="s">
        <v>666</v>
      </c>
    </row>
    <row r="3" spans="1:3" ht="12.75">
      <c r="A3" s="112"/>
      <c r="B3" s="112"/>
      <c r="C3" s="113" t="s">
        <v>434</v>
      </c>
    </row>
    <row r="4" spans="1:3" ht="12.75">
      <c r="A4" s="112"/>
      <c r="B4" s="112"/>
      <c r="C4" s="113" t="s">
        <v>353</v>
      </c>
    </row>
    <row r="5" spans="1:3" ht="12.75">
      <c r="A5" s="112"/>
      <c r="B5" s="112"/>
      <c r="C5" s="113" t="s">
        <v>659</v>
      </c>
    </row>
    <row r="6" spans="1:3" ht="12.75">
      <c r="A6" s="112"/>
      <c r="B6" s="112"/>
      <c r="C6" s="112"/>
    </row>
    <row r="7" spans="1:3" ht="12.75">
      <c r="A7" s="112"/>
      <c r="B7" s="112"/>
      <c r="C7" s="112"/>
    </row>
    <row r="8" spans="1:4" ht="12.75">
      <c r="A8" s="111"/>
      <c r="B8" s="125"/>
      <c r="C8" s="334" t="s">
        <v>568</v>
      </c>
      <c r="D8" s="335"/>
    </row>
    <row r="9" spans="1:4" ht="12.75">
      <c r="A9" s="111"/>
      <c r="B9" s="125"/>
      <c r="C9" s="113" t="s">
        <v>585</v>
      </c>
      <c r="D9" s="201"/>
    </row>
    <row r="10" spans="1:4" ht="12.75">
      <c r="A10" s="111"/>
      <c r="B10" s="125"/>
      <c r="C10" s="113" t="s">
        <v>434</v>
      </c>
      <c r="D10" s="201"/>
    </row>
    <row r="11" spans="1:4" ht="12.75">
      <c r="A11" s="111"/>
      <c r="B11" s="125"/>
      <c r="C11" s="113" t="s">
        <v>353</v>
      </c>
      <c r="D11" s="201"/>
    </row>
    <row r="12" spans="1:4" ht="12.75">
      <c r="A12" s="111"/>
      <c r="B12" s="125"/>
      <c r="C12" s="113" t="s">
        <v>652</v>
      </c>
      <c r="D12" s="201"/>
    </row>
    <row r="13" spans="1:4" ht="12.75">
      <c r="A13" s="111"/>
      <c r="B13" s="125"/>
      <c r="C13" s="201"/>
      <c r="D13" s="201"/>
    </row>
    <row r="14" spans="1:4" ht="12.75">
      <c r="A14" s="112"/>
      <c r="B14" s="112"/>
      <c r="C14" s="116"/>
      <c r="D14" s="116"/>
    </row>
    <row r="15" spans="1:4" ht="18" customHeight="1">
      <c r="A15" s="126" t="s">
        <v>463</v>
      </c>
      <c r="B15" s="112"/>
      <c r="C15" s="127"/>
      <c r="D15" s="114"/>
    </row>
    <row r="16" spans="1:4" ht="15" customHeight="1">
      <c r="A16" s="412" t="s">
        <v>464</v>
      </c>
      <c r="B16" s="112"/>
      <c r="C16" s="127"/>
      <c r="D16" s="114"/>
    </row>
    <row r="17" spans="1:4" ht="18" customHeight="1">
      <c r="A17" s="339"/>
      <c r="B17" s="413" t="s">
        <v>465</v>
      </c>
      <c r="C17" s="127"/>
      <c r="D17" s="114"/>
    </row>
    <row r="18" spans="1:5" ht="15" customHeight="1">
      <c r="A18" s="126" t="s">
        <v>567</v>
      </c>
      <c r="B18" s="112"/>
      <c r="C18" s="127"/>
      <c r="D18" s="114"/>
      <c r="E18" s="119"/>
    </row>
    <row r="19" spans="1:11" ht="13.5" thickBot="1">
      <c r="A19" s="112"/>
      <c r="B19" s="112"/>
      <c r="C19" s="128" t="s">
        <v>466</v>
      </c>
      <c r="D19" s="112"/>
      <c r="E19" s="120"/>
      <c r="F19" s="112"/>
      <c r="G19" s="112"/>
      <c r="H19" s="112"/>
      <c r="I19" s="112"/>
      <c r="J19" s="112"/>
      <c r="K19" s="112"/>
    </row>
    <row r="20" spans="1:11" ht="18" customHeight="1" thickBot="1">
      <c r="A20" s="129" t="s">
        <v>467</v>
      </c>
      <c r="B20" s="130" t="s">
        <v>461</v>
      </c>
      <c r="C20" s="131" t="s">
        <v>322</v>
      </c>
      <c r="D20" s="112"/>
      <c r="E20" s="120"/>
      <c r="F20" s="112"/>
      <c r="G20" s="112"/>
      <c r="H20" s="112"/>
      <c r="I20" s="112"/>
      <c r="J20" s="112"/>
      <c r="K20" s="112"/>
    </row>
    <row r="21" spans="1:11" ht="47.25" customHeight="1">
      <c r="A21" s="115" t="s">
        <v>468</v>
      </c>
      <c r="B21" s="132" t="s">
        <v>469</v>
      </c>
      <c r="C21" s="117">
        <f>C22</f>
        <v>4934.5</v>
      </c>
      <c r="D21" s="112"/>
      <c r="E21" s="121"/>
      <c r="F21" s="112"/>
      <c r="G21" s="112"/>
      <c r="H21" s="112"/>
      <c r="I21" s="112"/>
      <c r="J21" s="112"/>
      <c r="K21" s="112"/>
    </row>
    <row r="22" spans="1:11" ht="45">
      <c r="A22" s="133" t="s">
        <v>470</v>
      </c>
      <c r="B22" s="134" t="s">
        <v>471</v>
      </c>
      <c r="C22" s="118">
        <f>C27-C23</f>
        <v>4934.5</v>
      </c>
      <c r="D22" s="112"/>
      <c r="E22" s="121"/>
      <c r="F22" s="112"/>
      <c r="G22" s="112"/>
      <c r="H22" s="112"/>
      <c r="I22" s="112"/>
      <c r="J22" s="112"/>
      <c r="K22" s="112"/>
    </row>
    <row r="23" spans="1:11" ht="30">
      <c r="A23" s="133" t="s">
        <v>472</v>
      </c>
      <c r="B23" s="135" t="s">
        <v>473</v>
      </c>
      <c r="C23" s="118">
        <f>C24</f>
        <v>71742.8</v>
      </c>
      <c r="D23" s="112"/>
      <c r="E23" s="122"/>
      <c r="F23" s="112"/>
      <c r="G23" s="112"/>
      <c r="H23" s="112"/>
      <c r="I23" s="112"/>
      <c r="J23" s="112"/>
      <c r="K23" s="112"/>
    </row>
    <row r="24" spans="1:11" ht="27.75" customHeight="1">
      <c r="A24" s="136" t="s">
        <v>474</v>
      </c>
      <c r="B24" s="137" t="s">
        <v>475</v>
      </c>
      <c r="C24" s="138">
        <f>C25</f>
        <v>71742.8</v>
      </c>
      <c r="D24" s="112"/>
      <c r="E24" s="123"/>
      <c r="F24" s="112"/>
      <c r="G24" s="112"/>
      <c r="H24" s="112"/>
      <c r="I24" s="112"/>
      <c r="J24" s="112"/>
      <c r="K24" s="112"/>
    </row>
    <row r="25" spans="1:11" ht="27" customHeight="1">
      <c r="A25" s="136" t="s">
        <v>476</v>
      </c>
      <c r="B25" s="137" t="s">
        <v>477</v>
      </c>
      <c r="C25" s="138">
        <f>C26</f>
        <v>71742.8</v>
      </c>
      <c r="D25" s="112"/>
      <c r="E25" s="123"/>
      <c r="F25" s="112"/>
      <c r="G25" s="112"/>
      <c r="H25" s="112"/>
      <c r="I25" s="112"/>
      <c r="J25" s="112"/>
      <c r="K25" s="112"/>
    </row>
    <row r="26" spans="1:11" ht="51.75" customHeight="1">
      <c r="A26" s="136" t="s">
        <v>478</v>
      </c>
      <c r="B26" s="137" t="s">
        <v>479</v>
      </c>
      <c r="C26" s="138">
        <v>71742.8</v>
      </c>
      <c r="D26" s="112"/>
      <c r="E26" s="123"/>
      <c r="F26" s="112"/>
      <c r="G26" s="112"/>
      <c r="H26" s="112"/>
      <c r="I26" s="112"/>
      <c r="J26" s="112"/>
      <c r="K26" s="112"/>
    </row>
    <row r="27" spans="1:11" ht="30">
      <c r="A27" s="133" t="s">
        <v>480</v>
      </c>
      <c r="B27" s="135" t="s">
        <v>481</v>
      </c>
      <c r="C27" s="118">
        <f>C28</f>
        <v>76677.3</v>
      </c>
      <c r="D27" s="112"/>
      <c r="E27" s="122"/>
      <c r="F27" s="112"/>
      <c r="G27" s="112"/>
      <c r="H27" s="112"/>
      <c r="I27" s="112"/>
      <c r="J27" s="112"/>
      <c r="K27" s="112"/>
    </row>
    <row r="28" spans="1:11" ht="28.5" customHeight="1">
      <c r="A28" s="136" t="s">
        <v>482</v>
      </c>
      <c r="B28" s="139" t="s">
        <v>483</v>
      </c>
      <c r="C28" s="140">
        <f>C29</f>
        <v>76677.3</v>
      </c>
      <c r="D28" s="112"/>
      <c r="E28" s="124"/>
      <c r="F28" s="112"/>
      <c r="G28" s="112"/>
      <c r="H28" s="112"/>
      <c r="I28" s="112"/>
      <c r="J28" s="112"/>
      <c r="K28" s="112"/>
    </row>
    <row r="29" spans="1:5" ht="29.25" customHeight="1">
      <c r="A29" s="136" t="s">
        <v>484</v>
      </c>
      <c r="B29" s="137" t="s">
        <v>485</v>
      </c>
      <c r="C29" s="138">
        <f>C30</f>
        <v>76677.3</v>
      </c>
      <c r="E29" s="123"/>
    </row>
    <row r="30" spans="1:5" ht="67.5" customHeight="1">
      <c r="A30" s="136" t="s">
        <v>488</v>
      </c>
      <c r="B30" s="137" t="s">
        <v>486</v>
      </c>
      <c r="C30" s="138">
        <v>76677.3</v>
      </c>
      <c r="E30" s="123"/>
    </row>
    <row r="31" ht="18.75" customHeight="1"/>
    <row r="32" ht="17.25" customHeight="1"/>
    <row r="33" ht="16.5" customHeight="1"/>
    <row r="34" ht="17.25" customHeight="1"/>
    <row r="35" ht="16.5" customHeight="1"/>
    <row r="36" ht="15.75" customHeight="1"/>
    <row r="37" ht="16.5" customHeight="1"/>
    <row r="38" ht="18" customHeight="1"/>
  </sheetData>
  <sheetProtection/>
  <printOptions/>
  <pageMargins left="0.7086614173228347" right="0.2362204724409449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C19" sqref="C19:H19"/>
    </sheetView>
  </sheetViews>
  <sheetFormatPr defaultColWidth="9.140625" defaultRowHeight="12.75"/>
  <cols>
    <col min="1" max="1" width="4.57421875" style="54" customWidth="1"/>
    <col min="2" max="2" width="33.421875" style="54" customWidth="1"/>
    <col min="3" max="3" width="12.421875" style="54" customWidth="1"/>
    <col min="4" max="4" width="9.57421875" style="54" customWidth="1"/>
    <col min="5" max="5" width="10.421875" style="54" customWidth="1"/>
    <col min="6" max="6" width="13.421875" style="54" customWidth="1"/>
    <col min="7" max="7" width="13.140625" style="54" customWidth="1"/>
    <col min="8" max="8" width="12.421875" style="54" customWidth="1"/>
    <col min="9" max="9" width="20.140625" style="54" customWidth="1"/>
    <col min="10" max="16384" width="9.140625" style="54" customWidth="1"/>
  </cols>
  <sheetData>
    <row r="1" spans="8:9" ht="12.75">
      <c r="H1" s="200" t="s">
        <v>460</v>
      </c>
      <c r="I1" s="201"/>
    </row>
    <row r="2" spans="8:9" ht="12.75">
      <c r="H2" s="201" t="s">
        <v>666</v>
      </c>
      <c r="I2" s="201"/>
    </row>
    <row r="3" spans="8:9" ht="12.75">
      <c r="H3" s="201" t="s">
        <v>434</v>
      </c>
      <c r="I3" s="201"/>
    </row>
    <row r="4" spans="8:9" ht="12.75">
      <c r="H4" s="201" t="s">
        <v>353</v>
      </c>
      <c r="I4" s="201"/>
    </row>
    <row r="5" spans="8:9" ht="12.75">
      <c r="H5" s="201" t="s">
        <v>658</v>
      </c>
      <c r="I5" s="201"/>
    </row>
    <row r="7" ht="5.25" customHeight="1"/>
    <row r="8" spans="8:10" ht="12.75">
      <c r="H8" s="200" t="s">
        <v>583</v>
      </c>
      <c r="I8" s="201"/>
      <c r="J8" s="113"/>
    </row>
    <row r="9" spans="8:10" ht="12.75">
      <c r="H9" s="201" t="s">
        <v>585</v>
      </c>
      <c r="I9" s="201"/>
      <c r="J9" s="113"/>
    </row>
    <row r="10" spans="8:10" ht="12.75">
      <c r="H10" s="201" t="s">
        <v>434</v>
      </c>
      <c r="I10" s="201"/>
      <c r="J10" s="113"/>
    </row>
    <row r="11" spans="8:10" ht="12.75">
      <c r="H11" s="201" t="s">
        <v>353</v>
      </c>
      <c r="I11" s="201"/>
      <c r="J11" s="113"/>
    </row>
    <row r="12" spans="2:10" ht="12.75">
      <c r="B12" s="414"/>
      <c r="H12" s="201" t="s">
        <v>652</v>
      </c>
      <c r="I12" s="201"/>
      <c r="J12" s="113"/>
    </row>
    <row r="13" spans="2:10" ht="12.75">
      <c r="B13" s="414"/>
      <c r="H13" s="113"/>
      <c r="I13" s="113"/>
      <c r="J13" s="113"/>
    </row>
    <row r="14" ht="12.75">
      <c r="E14" s="415" t="s">
        <v>569</v>
      </c>
    </row>
    <row r="15" ht="12.75">
      <c r="E15" s="415" t="s">
        <v>570</v>
      </c>
    </row>
    <row r="16" ht="12.75">
      <c r="D16" s="415" t="s">
        <v>582</v>
      </c>
    </row>
    <row r="17" ht="7.5" customHeight="1">
      <c r="B17" s="415"/>
    </row>
    <row r="18" ht="12.75">
      <c r="F18" s="415" t="s">
        <v>571</v>
      </c>
    </row>
    <row r="19" spans="1:9" ht="12.75">
      <c r="A19" s="439" t="s">
        <v>35</v>
      </c>
      <c r="B19" s="439" t="s">
        <v>572</v>
      </c>
      <c r="C19" s="439" t="s">
        <v>573</v>
      </c>
      <c r="D19" s="439"/>
      <c r="E19" s="439"/>
      <c r="F19" s="439"/>
      <c r="G19" s="439"/>
      <c r="H19" s="439"/>
      <c r="I19" s="439" t="s">
        <v>574</v>
      </c>
    </row>
    <row r="20" spans="1:9" ht="12.75">
      <c r="A20" s="439"/>
      <c r="B20" s="439"/>
      <c r="C20" s="439" t="s">
        <v>575</v>
      </c>
      <c r="D20" s="439" t="s">
        <v>576</v>
      </c>
      <c r="E20" s="439"/>
      <c r="F20" s="439"/>
      <c r="G20" s="439"/>
      <c r="H20" s="439"/>
      <c r="I20" s="439"/>
    </row>
    <row r="21" spans="1:9" ht="12.75">
      <c r="A21" s="439"/>
      <c r="B21" s="439"/>
      <c r="C21" s="439"/>
      <c r="D21" s="439" t="s">
        <v>577</v>
      </c>
      <c r="E21" s="439" t="s">
        <v>581</v>
      </c>
      <c r="F21" s="439" t="s">
        <v>578</v>
      </c>
      <c r="G21" s="439" t="s">
        <v>576</v>
      </c>
      <c r="H21" s="439"/>
      <c r="I21" s="439"/>
    </row>
    <row r="22" spans="1:9" ht="12.75">
      <c r="A22" s="439"/>
      <c r="B22" s="439"/>
      <c r="C22" s="439"/>
      <c r="D22" s="439"/>
      <c r="E22" s="439"/>
      <c r="F22" s="439"/>
      <c r="G22" s="417"/>
      <c r="H22" s="439" t="s">
        <v>580</v>
      </c>
      <c r="I22" s="439"/>
    </row>
    <row r="23" spans="1:9" ht="84">
      <c r="A23" s="439"/>
      <c r="B23" s="439"/>
      <c r="C23" s="439"/>
      <c r="D23" s="439"/>
      <c r="E23" s="439"/>
      <c r="F23" s="439"/>
      <c r="G23" s="416" t="s">
        <v>579</v>
      </c>
      <c r="H23" s="439"/>
      <c r="I23" s="439"/>
    </row>
    <row r="24" spans="1:9" ht="12.75">
      <c r="A24" s="418"/>
      <c r="B24" s="419">
        <v>1</v>
      </c>
      <c r="C24" s="419">
        <v>2</v>
      </c>
      <c r="D24" s="419">
        <v>3</v>
      </c>
      <c r="E24" s="419">
        <v>4</v>
      </c>
      <c r="F24" s="419">
        <v>5</v>
      </c>
      <c r="G24" s="419">
        <v>6</v>
      </c>
      <c r="H24" s="419">
        <v>7</v>
      </c>
      <c r="I24" s="419">
        <v>8</v>
      </c>
    </row>
    <row r="25" spans="1:9" ht="34.5" customHeight="1">
      <c r="A25" s="420">
        <v>1</v>
      </c>
      <c r="B25" s="156" t="s">
        <v>321</v>
      </c>
      <c r="C25" s="171">
        <v>10.1</v>
      </c>
      <c r="D25" s="416"/>
      <c r="E25" s="416"/>
      <c r="F25" s="171">
        <v>10.1</v>
      </c>
      <c r="G25" s="171">
        <v>10.1</v>
      </c>
      <c r="H25" s="416"/>
      <c r="I25" s="421" t="s">
        <v>462</v>
      </c>
    </row>
    <row r="26" spans="1:9" ht="103.5" customHeight="1">
      <c r="A26" s="420">
        <v>2</v>
      </c>
      <c r="B26" s="156" t="s">
        <v>552</v>
      </c>
      <c r="C26" s="171">
        <v>10.1</v>
      </c>
      <c r="D26" s="416"/>
      <c r="E26" s="416"/>
      <c r="F26" s="171">
        <v>10.1</v>
      </c>
      <c r="G26" s="171">
        <v>10.1</v>
      </c>
      <c r="H26" s="416"/>
      <c r="I26" s="421" t="s">
        <v>462</v>
      </c>
    </row>
    <row r="27" spans="1:9" ht="93.75" customHeight="1">
      <c r="A27" s="420">
        <v>3</v>
      </c>
      <c r="B27" s="422" t="s">
        <v>431</v>
      </c>
      <c r="C27" s="171">
        <v>5.7</v>
      </c>
      <c r="D27" s="416"/>
      <c r="E27" s="416"/>
      <c r="F27" s="171">
        <v>5.7</v>
      </c>
      <c r="G27" s="171">
        <v>5.7</v>
      </c>
      <c r="H27" s="416"/>
      <c r="I27" s="421" t="s">
        <v>462</v>
      </c>
    </row>
    <row r="28" spans="1:9" ht="57.75" customHeight="1">
      <c r="A28" s="420">
        <v>4</v>
      </c>
      <c r="B28" s="156" t="s">
        <v>459</v>
      </c>
      <c r="C28" s="171">
        <v>349.4</v>
      </c>
      <c r="D28" s="423"/>
      <c r="E28" s="423"/>
      <c r="F28" s="171">
        <v>349.4</v>
      </c>
      <c r="G28" s="171">
        <v>349.4</v>
      </c>
      <c r="H28" s="418"/>
      <c r="I28" s="421" t="s">
        <v>462</v>
      </c>
    </row>
    <row r="29" spans="1:9" ht="37.5" customHeight="1">
      <c r="A29" s="420">
        <v>5</v>
      </c>
      <c r="B29" s="156" t="s">
        <v>560</v>
      </c>
      <c r="C29" s="171">
        <v>14.9</v>
      </c>
      <c r="D29" s="423"/>
      <c r="E29" s="423"/>
      <c r="F29" s="171">
        <v>14.9</v>
      </c>
      <c r="G29" s="171">
        <v>14.9</v>
      </c>
      <c r="H29" s="418"/>
      <c r="I29" s="421" t="s">
        <v>462</v>
      </c>
    </row>
    <row r="30" spans="1:9" ht="33.75">
      <c r="A30" s="420">
        <v>6</v>
      </c>
      <c r="B30" s="156" t="s">
        <v>176</v>
      </c>
      <c r="C30" s="171">
        <v>14573.1</v>
      </c>
      <c r="D30" s="423"/>
      <c r="E30" s="423"/>
      <c r="F30" s="171">
        <v>14573.1</v>
      </c>
      <c r="G30" s="171">
        <v>14573.1</v>
      </c>
      <c r="H30" s="418"/>
      <c r="I30" s="421" t="s">
        <v>462</v>
      </c>
    </row>
    <row r="31" spans="1:9" ht="25.5" customHeight="1">
      <c r="A31" s="420">
        <v>7</v>
      </c>
      <c r="B31" s="156" t="s">
        <v>177</v>
      </c>
      <c r="C31" s="171">
        <v>4180.4</v>
      </c>
      <c r="D31" s="423"/>
      <c r="E31" s="423"/>
      <c r="F31" s="171">
        <v>4180.4</v>
      </c>
      <c r="G31" s="171">
        <v>4180.4</v>
      </c>
      <c r="H31" s="418"/>
      <c r="I31" s="421" t="s">
        <v>462</v>
      </c>
    </row>
    <row r="32" spans="1:9" ht="48.75" customHeight="1">
      <c r="A32" s="420">
        <v>8</v>
      </c>
      <c r="B32" s="156" t="s">
        <v>554</v>
      </c>
      <c r="C32" s="171">
        <v>2.9</v>
      </c>
      <c r="D32" s="423"/>
      <c r="E32" s="423"/>
      <c r="F32" s="171">
        <v>2.9</v>
      </c>
      <c r="G32" s="171">
        <v>2.9</v>
      </c>
      <c r="H32" s="418"/>
      <c r="I32" s="421" t="s">
        <v>462</v>
      </c>
    </row>
    <row r="33" spans="1:9" ht="33.75">
      <c r="A33" s="420">
        <v>9</v>
      </c>
      <c r="B33" s="156" t="s">
        <v>555</v>
      </c>
      <c r="C33" s="171">
        <v>522.5</v>
      </c>
      <c r="D33" s="423"/>
      <c r="E33" s="423"/>
      <c r="F33" s="171">
        <v>522.5</v>
      </c>
      <c r="G33" s="171">
        <v>522.5</v>
      </c>
      <c r="H33" s="418"/>
      <c r="I33" s="421" t="s">
        <v>462</v>
      </c>
    </row>
    <row r="34" spans="1:9" ht="48" customHeight="1">
      <c r="A34" s="420">
        <v>10</v>
      </c>
      <c r="B34" s="156" t="s">
        <v>556</v>
      </c>
      <c r="C34" s="171">
        <v>82.4</v>
      </c>
      <c r="D34" s="423"/>
      <c r="E34" s="423"/>
      <c r="F34" s="171">
        <v>82.4</v>
      </c>
      <c r="G34" s="171">
        <v>82.4</v>
      </c>
      <c r="H34" s="418"/>
      <c r="I34" s="421" t="s">
        <v>462</v>
      </c>
    </row>
    <row r="35" spans="1:9" ht="63" customHeight="1">
      <c r="A35" s="420">
        <v>11</v>
      </c>
      <c r="B35" s="156" t="s">
        <v>293</v>
      </c>
      <c r="C35" s="171">
        <v>30</v>
      </c>
      <c r="D35" s="423"/>
      <c r="E35" s="423"/>
      <c r="F35" s="171">
        <v>30</v>
      </c>
      <c r="G35" s="171">
        <v>30</v>
      </c>
      <c r="H35" s="418"/>
      <c r="I35" s="421" t="s">
        <v>462</v>
      </c>
    </row>
    <row r="36" spans="1:9" ht="87.75" customHeight="1">
      <c r="A36" s="420">
        <v>12</v>
      </c>
      <c r="B36" s="422" t="s">
        <v>430</v>
      </c>
      <c r="C36" s="171">
        <v>2.9</v>
      </c>
      <c r="D36" s="423"/>
      <c r="E36" s="423"/>
      <c r="F36" s="171">
        <v>2.9</v>
      </c>
      <c r="G36" s="171">
        <v>2.9</v>
      </c>
      <c r="H36" s="418"/>
      <c r="I36" s="421" t="s">
        <v>462</v>
      </c>
    </row>
    <row r="37" spans="1:9" ht="70.5" customHeight="1">
      <c r="A37" s="420">
        <v>13</v>
      </c>
      <c r="B37" s="156" t="s">
        <v>553</v>
      </c>
      <c r="C37" s="171">
        <v>7.7</v>
      </c>
      <c r="D37" s="423"/>
      <c r="E37" s="423"/>
      <c r="F37" s="171">
        <v>7.7</v>
      </c>
      <c r="G37" s="171">
        <v>7.7</v>
      </c>
      <c r="H37" s="418"/>
      <c r="I37" s="421" t="s">
        <v>462</v>
      </c>
    </row>
    <row r="38" spans="1:9" ht="60.75" customHeight="1">
      <c r="A38" s="420">
        <v>14</v>
      </c>
      <c r="B38" s="156" t="s">
        <v>185</v>
      </c>
      <c r="C38" s="171">
        <v>4331.2</v>
      </c>
      <c r="D38" s="423"/>
      <c r="E38" s="423"/>
      <c r="F38" s="171">
        <v>4331.2</v>
      </c>
      <c r="G38" s="171">
        <v>4331.2</v>
      </c>
      <c r="H38" s="418"/>
      <c r="I38" s="421" t="s">
        <v>462</v>
      </c>
    </row>
    <row r="39" spans="1:9" ht="41.25" customHeight="1">
      <c r="A39" s="420">
        <v>15</v>
      </c>
      <c r="B39" s="156" t="s">
        <v>429</v>
      </c>
      <c r="C39" s="171">
        <v>598.1</v>
      </c>
      <c r="D39" s="423"/>
      <c r="E39" s="423"/>
      <c r="F39" s="171">
        <v>598.1</v>
      </c>
      <c r="G39" s="171">
        <v>598.1</v>
      </c>
      <c r="H39" s="418"/>
      <c r="I39" s="421" t="s">
        <v>462</v>
      </c>
    </row>
    <row r="40" spans="1:9" ht="56.25">
      <c r="A40" s="420">
        <v>16</v>
      </c>
      <c r="B40" s="156" t="s">
        <v>557</v>
      </c>
      <c r="C40" s="171">
        <v>877</v>
      </c>
      <c r="D40" s="423"/>
      <c r="E40" s="423"/>
      <c r="F40" s="171">
        <v>877</v>
      </c>
      <c r="G40" s="171">
        <v>877</v>
      </c>
      <c r="H40" s="418"/>
      <c r="I40" s="421" t="s">
        <v>462</v>
      </c>
    </row>
    <row r="41" spans="1:9" ht="33.75">
      <c r="A41" s="420">
        <v>17</v>
      </c>
      <c r="B41" s="156" t="s">
        <v>558</v>
      </c>
      <c r="C41" s="171">
        <v>1709.3</v>
      </c>
      <c r="D41" s="423"/>
      <c r="E41" s="423"/>
      <c r="F41" s="171">
        <v>1709.3</v>
      </c>
      <c r="G41" s="171">
        <v>1709.3</v>
      </c>
      <c r="H41" s="418"/>
      <c r="I41" s="421" t="s">
        <v>462</v>
      </c>
    </row>
    <row r="42" spans="1:9" ht="135">
      <c r="A42" s="420">
        <v>18</v>
      </c>
      <c r="B42" s="156" t="s">
        <v>563</v>
      </c>
      <c r="C42" s="171">
        <v>204.9</v>
      </c>
      <c r="D42" s="423"/>
      <c r="E42" s="423"/>
      <c r="F42" s="171">
        <v>204.9</v>
      </c>
      <c r="G42" s="171">
        <v>204.9</v>
      </c>
      <c r="H42" s="418"/>
      <c r="I42" s="421" t="s">
        <v>462</v>
      </c>
    </row>
    <row r="43" spans="1:9" ht="91.5" customHeight="1">
      <c r="A43" s="420">
        <v>19</v>
      </c>
      <c r="B43" s="156" t="s">
        <v>559</v>
      </c>
      <c r="C43" s="171">
        <v>1036.7</v>
      </c>
      <c r="D43" s="423"/>
      <c r="E43" s="423"/>
      <c r="F43" s="171">
        <v>1036.7</v>
      </c>
      <c r="G43" s="171">
        <v>1036.7</v>
      </c>
      <c r="H43" s="418"/>
      <c r="I43" s="421" t="s">
        <v>462</v>
      </c>
    </row>
    <row r="44" spans="1:9" ht="56.25">
      <c r="A44" s="420">
        <v>20</v>
      </c>
      <c r="B44" s="424" t="s">
        <v>428</v>
      </c>
      <c r="C44" s="425">
        <v>1368.3</v>
      </c>
      <c r="D44" s="423"/>
      <c r="E44" s="423"/>
      <c r="F44" s="425">
        <v>1368.3</v>
      </c>
      <c r="G44" s="425">
        <v>1368.3</v>
      </c>
      <c r="H44" s="418"/>
      <c r="I44" s="421" t="s">
        <v>462</v>
      </c>
    </row>
    <row r="45" spans="1:9" ht="12.75">
      <c r="A45" s="420"/>
      <c r="B45" s="426" t="s">
        <v>315</v>
      </c>
      <c r="C45" s="427">
        <f>SUM(C25:C44)</f>
        <v>29917.600000000006</v>
      </c>
      <c r="D45" s="418"/>
      <c r="E45" s="418"/>
      <c r="F45" s="428">
        <f>SUM(C45)</f>
        <v>29917.600000000006</v>
      </c>
      <c r="G45" s="427">
        <f>SUM(G25:G44)</f>
        <v>29917.600000000006</v>
      </c>
      <c r="H45" s="418"/>
      <c r="I45" s="418"/>
    </row>
    <row r="46" ht="18.75" customHeight="1"/>
  </sheetData>
  <sheetProtection/>
  <mergeCells count="11">
    <mergeCell ref="F21:F23"/>
    <mergeCell ref="G21:H21"/>
    <mergeCell ref="H22:H23"/>
    <mergeCell ref="A19:A23"/>
    <mergeCell ref="B19:B23"/>
    <mergeCell ref="C19:H19"/>
    <mergeCell ref="I19:I23"/>
    <mergeCell ref="C20:C23"/>
    <mergeCell ref="D20:H20"/>
    <mergeCell ref="D21:D23"/>
    <mergeCell ref="E21:E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23.140625" style="0" customWidth="1"/>
    <col min="3" max="3" width="33.421875" style="0" customWidth="1"/>
    <col min="4" max="4" width="16.57421875" style="0" customWidth="1"/>
  </cols>
  <sheetData>
    <row r="1" spans="4:5" ht="12.75">
      <c r="D1" s="63" t="s">
        <v>656</v>
      </c>
      <c r="E1" s="64"/>
    </row>
    <row r="2" spans="4:5" ht="12.75">
      <c r="D2" s="64" t="s">
        <v>665</v>
      </c>
      <c r="E2" s="64"/>
    </row>
    <row r="3" spans="4:5" ht="12.75">
      <c r="D3" s="64" t="s">
        <v>434</v>
      </c>
      <c r="E3" s="64"/>
    </row>
    <row r="4" spans="4:5" ht="12.75">
      <c r="D4" s="64" t="s">
        <v>353</v>
      </c>
      <c r="E4" s="64"/>
    </row>
    <row r="5" spans="4:5" ht="12.75">
      <c r="D5" s="64" t="s">
        <v>657</v>
      </c>
      <c r="E5" s="64"/>
    </row>
    <row r="8" spans="4:5" ht="12.75">
      <c r="D8" s="63" t="s">
        <v>584</v>
      </c>
      <c r="E8" s="64"/>
    </row>
    <row r="9" spans="4:5" ht="12.75">
      <c r="D9" s="64" t="s">
        <v>585</v>
      </c>
      <c r="E9" s="64"/>
    </row>
    <row r="10" spans="4:5" ht="12.75">
      <c r="D10" s="64" t="s">
        <v>434</v>
      </c>
      <c r="E10" s="64"/>
    </row>
    <row r="11" spans="4:5" ht="12.75">
      <c r="D11" s="64" t="s">
        <v>353</v>
      </c>
      <c r="E11" s="64"/>
    </row>
    <row r="12" spans="4:5" ht="12.75">
      <c r="D12" s="64" t="s">
        <v>651</v>
      </c>
      <c r="E12" s="64"/>
    </row>
    <row r="16" spans="2:5" ht="12.75">
      <c r="B16" s="106" t="s">
        <v>607</v>
      </c>
      <c r="C16" s="106"/>
      <c r="D16" s="106"/>
      <c r="E16" s="106"/>
    </row>
    <row r="17" spans="1:5" ht="12.75">
      <c r="A17" s="106" t="s">
        <v>606</v>
      </c>
      <c r="B17" s="106"/>
      <c r="C17" s="106"/>
      <c r="D17" s="106"/>
      <c r="E17" s="106"/>
    </row>
    <row r="18" spans="2:5" ht="12.75">
      <c r="B18" s="106" t="s">
        <v>589</v>
      </c>
      <c r="C18" s="106"/>
      <c r="D18" s="106"/>
      <c r="E18" s="106"/>
    </row>
    <row r="19" spans="2:5" ht="12.75">
      <c r="B19" s="106"/>
      <c r="C19" s="106" t="s">
        <v>590</v>
      </c>
      <c r="D19" s="106"/>
      <c r="E19" s="106"/>
    </row>
    <row r="20" ht="12.75">
      <c r="D20" s="173" t="s">
        <v>591</v>
      </c>
    </row>
    <row r="21" spans="2:4" ht="30.75" customHeight="1">
      <c r="B21" s="174" t="s">
        <v>588</v>
      </c>
      <c r="C21" s="174" t="s">
        <v>586</v>
      </c>
      <c r="D21" s="172" t="s">
        <v>322</v>
      </c>
    </row>
    <row r="22" spans="2:4" ht="54" customHeight="1">
      <c r="B22" s="175" t="s">
        <v>338</v>
      </c>
      <c r="C22" s="68" t="s">
        <v>103</v>
      </c>
      <c r="D22" s="66">
        <v>1681</v>
      </c>
    </row>
    <row r="23" spans="2:4" ht="93" customHeight="1">
      <c r="B23" s="175" t="s">
        <v>345</v>
      </c>
      <c r="C23" s="68" t="s">
        <v>187</v>
      </c>
      <c r="D23" s="161">
        <v>1186.6</v>
      </c>
    </row>
    <row r="24" spans="2:4" ht="19.5" customHeight="1">
      <c r="B24" s="169"/>
      <c r="C24" s="170" t="s">
        <v>315</v>
      </c>
      <c r="D24" s="150">
        <f>D22+D23</f>
        <v>2867.6</v>
      </c>
    </row>
    <row r="32" ht="12.75">
      <c r="H32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43.57421875" style="0" customWidth="1"/>
    <col min="4" max="4" width="12.00390625" style="0" customWidth="1"/>
  </cols>
  <sheetData>
    <row r="2" ht="12.75">
      <c r="D2" s="176" t="s">
        <v>655</v>
      </c>
    </row>
    <row r="3" ht="12.75">
      <c r="D3" s="177" t="s">
        <v>665</v>
      </c>
    </row>
    <row r="4" ht="12.75">
      <c r="D4" s="177" t="s">
        <v>434</v>
      </c>
    </row>
    <row r="5" ht="12.75">
      <c r="D5" s="177" t="s">
        <v>353</v>
      </c>
    </row>
    <row r="6" ht="12.75">
      <c r="D6" s="177" t="s">
        <v>654</v>
      </c>
    </row>
    <row r="8" spans="1:4" ht="12.75">
      <c r="A8" s="49"/>
      <c r="B8" s="49"/>
      <c r="D8" s="176" t="s">
        <v>595</v>
      </c>
    </row>
    <row r="9" spans="1:4" ht="12.75">
      <c r="A9" s="49"/>
      <c r="B9" s="49"/>
      <c r="D9" s="177" t="s">
        <v>585</v>
      </c>
    </row>
    <row r="10" spans="1:4" ht="12.75">
      <c r="A10" s="49"/>
      <c r="B10" s="49"/>
      <c r="D10" s="177" t="s">
        <v>434</v>
      </c>
    </row>
    <row r="11" spans="1:4" ht="12.75">
      <c r="A11" s="49"/>
      <c r="B11" s="49"/>
      <c r="D11" s="177" t="s">
        <v>353</v>
      </c>
    </row>
    <row r="12" spans="1:4" ht="12.75">
      <c r="A12" s="49"/>
      <c r="B12" s="49"/>
      <c r="D12" s="177" t="s">
        <v>650</v>
      </c>
    </row>
    <row r="13" spans="1:5" ht="12.75">
      <c r="A13" s="49"/>
      <c r="B13" s="49"/>
      <c r="C13" s="49"/>
      <c r="D13" s="49"/>
      <c r="E13" s="49"/>
    </row>
    <row r="14" spans="1:5" ht="12.75">
      <c r="A14" s="49"/>
      <c r="B14" s="49"/>
      <c r="C14" s="178" t="s">
        <v>608</v>
      </c>
      <c r="D14" s="49"/>
      <c r="E14" s="49"/>
    </row>
    <row r="15" spans="1:5" ht="12.75">
      <c r="A15" s="49"/>
      <c r="B15" s="49"/>
      <c r="C15" s="178" t="s">
        <v>593</v>
      </c>
      <c r="D15" s="49"/>
      <c r="E15" s="49"/>
    </row>
    <row r="16" spans="1:5" ht="12.75">
      <c r="A16" s="49"/>
      <c r="B16" s="107" t="s">
        <v>601</v>
      </c>
      <c r="C16" s="49"/>
      <c r="D16" s="49"/>
      <c r="E16" s="49"/>
    </row>
    <row r="17" spans="1:5" ht="12.75">
      <c r="A17" s="49"/>
      <c r="B17" s="49"/>
      <c r="C17" s="107" t="s">
        <v>602</v>
      </c>
      <c r="D17" s="49"/>
      <c r="E17" s="49"/>
    </row>
    <row r="18" spans="1:5" ht="12.75">
      <c r="A18" s="49"/>
      <c r="B18" s="49"/>
      <c r="C18" s="49"/>
      <c r="D18" s="179" t="s">
        <v>591</v>
      </c>
      <c r="E18" s="49"/>
    </row>
    <row r="19" spans="1:5" ht="25.5">
      <c r="A19" s="49"/>
      <c r="B19" s="180" t="s">
        <v>588</v>
      </c>
      <c r="C19" s="181" t="s">
        <v>592</v>
      </c>
      <c r="D19" s="181" t="s">
        <v>322</v>
      </c>
      <c r="E19" s="49"/>
    </row>
    <row r="20" spans="1:5" ht="96.75" customHeight="1">
      <c r="A20" s="49"/>
      <c r="B20" s="182" t="s">
        <v>500</v>
      </c>
      <c r="C20" s="183" t="s">
        <v>597</v>
      </c>
      <c r="D20" s="184">
        <v>1549.7</v>
      </c>
      <c r="E20" s="49"/>
    </row>
    <row r="21" spans="1:5" ht="112.5" customHeight="1">
      <c r="A21" s="49"/>
      <c r="B21" s="182" t="s">
        <v>345</v>
      </c>
      <c r="C21" s="185" t="s">
        <v>598</v>
      </c>
      <c r="D21" s="184">
        <v>1186.6</v>
      </c>
      <c r="E21" s="49"/>
    </row>
    <row r="22" spans="1:5" ht="76.5" customHeight="1">
      <c r="A22" s="49"/>
      <c r="B22" s="182" t="s">
        <v>346</v>
      </c>
      <c r="C22" s="185" t="s">
        <v>599</v>
      </c>
      <c r="D22" s="186">
        <v>435.4</v>
      </c>
      <c r="E22" s="49"/>
    </row>
    <row r="23" spans="1:5" ht="118.5" customHeight="1">
      <c r="A23" s="49"/>
      <c r="B23" s="182" t="s">
        <v>347</v>
      </c>
      <c r="C23" s="187" t="s">
        <v>600</v>
      </c>
      <c r="D23" s="186">
        <v>6.9</v>
      </c>
      <c r="E23" s="49"/>
    </row>
    <row r="24" spans="1:8" ht="20.25" customHeight="1">
      <c r="A24" s="49"/>
      <c r="B24" s="188"/>
      <c r="C24" s="189" t="s">
        <v>315</v>
      </c>
      <c r="D24" s="190">
        <f>SUM(D20:D23)</f>
        <v>3178.6000000000004</v>
      </c>
      <c r="E24" s="49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2018-12-28T06:27:32Z</cp:lastPrinted>
  <dcterms:created xsi:type="dcterms:W3CDTF">1996-10-08T23:32:33Z</dcterms:created>
  <dcterms:modified xsi:type="dcterms:W3CDTF">2018-12-28T06:27:38Z</dcterms:modified>
  <cp:category/>
  <cp:version/>
  <cp:contentType/>
  <cp:contentStatus/>
</cp:coreProperties>
</file>