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45" windowWidth="14685" windowHeight="8565" firstSheet="3" activeTab="5"/>
  </bookViews>
  <sheets>
    <sheet name="Отчет по дох(Прилож 2)" sheetId="1" r:id="rId1"/>
    <sheet name="Отчет по дох(Прилож 3)" sheetId="2" r:id="rId2"/>
    <sheet name="Ведомст.(Прилож.4)по бюдж.росп" sheetId="3" r:id="rId3"/>
    <sheet name="Отчет (Прилож 5)" sheetId="4" r:id="rId4"/>
    <sheet name="Отчет (Прилож 6)" sheetId="5" r:id="rId5"/>
    <sheet name="Отчет (Прилож 7)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<sst xmlns="http://schemas.openxmlformats.org/spreadsheetml/2006/main" count="959" uniqueCount="547">
  <si>
    <t>№ п/п</t>
  </si>
  <si>
    <t>ИСТОЧНИКИ ДОХОДОВ</t>
  </si>
  <si>
    <t>НАЛОГИ НА СОВОКУПНЫЙ ДОХОД</t>
  </si>
  <si>
    <t>НАЛОГИ НА ИМУЩЕСТВО</t>
  </si>
  <si>
    <t>ВСЕГО  ДОХОДОВ</t>
  </si>
  <si>
    <t>1.1.</t>
  </si>
  <si>
    <t>1.2.</t>
  </si>
  <si>
    <t>4.</t>
  </si>
  <si>
    <t>2.1.</t>
  </si>
  <si>
    <t>3.1.</t>
  </si>
  <si>
    <t>ПРОЧИЕ НЕНАЛОГОВЫЕ ДОХОДЫ</t>
  </si>
  <si>
    <t>3.</t>
  </si>
  <si>
    <t>5.</t>
  </si>
  <si>
    <t>5.1.</t>
  </si>
  <si>
    <t>4.1.</t>
  </si>
  <si>
    <t>1.2.1.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</si>
  <si>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</si>
  <si>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</si>
  <si>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</si>
  <si>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</si>
  <si>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</si>
  <si>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ДОХОДЫ ОТ ИСПОЛЬЗОВАНИЯ ИМУЩЕСТВА, НАХОДЯЩЕГОСЯ В ГОСУДАРСТВЕННОЙ И МУНИЦИПАЛЬНОЙ СОБСТВЕННОСТИ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</si>
  <si>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</si>
  <si>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ШТРАФЫ,САНКЦИИ,ВОЗМЕЩЕНИЕ УЩЕРБА</t>
  </si>
  <si>
    <t>18211606000010000140</t>
  </si>
  <si>
    <t>Прочие поступления от денежных взысканий(штрафов) и иных сумм в возмещение ущерба</t>
  </si>
  <si>
    <t>Прочие неналоговые доходы</t>
  </si>
  <si>
    <t>БЕЗВОЗМЕЗДНЫЕ ПОСТУПЛЕНИЯ</t>
  </si>
  <si>
    <t>6.</t>
  </si>
  <si>
    <t>7.</t>
  </si>
  <si>
    <t>6.1.</t>
  </si>
  <si>
    <t>7.1.</t>
  </si>
  <si>
    <t>10000000000000000</t>
  </si>
  <si>
    <t>10500000000000000</t>
  </si>
  <si>
    <t>10600000000000000</t>
  </si>
  <si>
    <t>10900000000000000</t>
  </si>
  <si>
    <t>11100000000000000</t>
  </si>
  <si>
    <t>11107010000000120</t>
  </si>
  <si>
    <t>11107013030000120</t>
  </si>
  <si>
    <t>11300000000000000</t>
  </si>
  <si>
    <t>11600000000000000</t>
  </si>
  <si>
    <t>11606000010000140</t>
  </si>
  <si>
    <t>11700000000000000</t>
  </si>
  <si>
    <t>11705000000000180</t>
  </si>
  <si>
    <t>11705030030000180</t>
  </si>
  <si>
    <t>20000000000000000</t>
  </si>
  <si>
    <t>20203000000000151</t>
  </si>
  <si>
    <t>10502000020000110</t>
  </si>
  <si>
    <t>10601010030000110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</si>
  <si>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</si>
  <si>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</si>
  <si>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10904040010000110</t>
  </si>
  <si>
    <t>11690030030000140</t>
  </si>
  <si>
    <t>11690030030100140</t>
  </si>
  <si>
    <t>11690030030200140</t>
  </si>
  <si>
    <t>1.3.1.</t>
  </si>
  <si>
    <t>5.1.1.1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</si>
  <si>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</si>
  <si>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20203024030000151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</si>
  <si>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</si>
  <si>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20203027030100151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</si>
  <si>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</si>
  <si>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</si>
  <si>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</si>
  <si>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</si>
  <si>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</si>
  <si>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10904000000000110</t>
  </si>
  <si>
    <t>Налог с имущества, переходящего в порядке наследования или дарения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</si>
  <si>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</si>
  <si>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5.1.1.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</si>
  <si>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</si>
  <si>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</si>
  <si>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</si>
  <si>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</si>
  <si>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20200000000000000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</si>
  <si>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</si>
  <si>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 и муниципальных образований</t>
  </si>
  <si>
    <t>1.3.2.</t>
  </si>
  <si>
    <t>20203027030200151</t>
  </si>
  <si>
    <t xml:space="preserve"> </t>
  </si>
  <si>
    <t>1.3.1.1.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</si>
  <si>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</si>
  <si>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</si>
  <si>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</si>
  <si>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</si>
  <si>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</si>
  <si>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</si>
  <si>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</si>
  <si>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97811107013030000120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</si>
  <si>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</si>
  <si>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11633030030000140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</si>
  <si>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образований городов федерального значения Москвы и Санкт-Петербурга</t>
  </si>
  <si>
    <t>Приложение  2</t>
  </si>
  <si>
    <t>к решению МС МО МО № 78</t>
  </si>
  <si>
    <t>код</t>
  </si>
  <si>
    <t xml:space="preserve">        по кодам видов доходов, подвидов доходов, классификации</t>
  </si>
  <si>
    <t>операций сектора государственного управления, относящихся</t>
  </si>
  <si>
    <t>к доходам бюджета</t>
  </si>
  <si>
    <t xml:space="preserve">Утверждено на год  </t>
  </si>
  <si>
    <t xml:space="preserve">Исполнено </t>
  </si>
  <si>
    <t>(тыс.руб.)</t>
  </si>
  <si>
    <t>18210904040011000110</t>
  </si>
  <si>
    <t>18210904040012000110</t>
  </si>
  <si>
    <t>18210904040014000110</t>
  </si>
  <si>
    <t>16111633030030000140</t>
  </si>
  <si>
    <t>80611690030030100140</t>
  </si>
  <si>
    <t>80711690030030100140</t>
  </si>
  <si>
    <t>86311690030030100140</t>
  </si>
  <si>
    <t>86311690030030200140</t>
  </si>
  <si>
    <t>97820203024030100151</t>
  </si>
  <si>
    <t xml:space="preserve">              Приложение  3</t>
  </si>
  <si>
    <t>тыс.руб.</t>
  </si>
  <si>
    <t>Наименование   статей</t>
  </si>
  <si>
    <t>1.</t>
  </si>
  <si>
    <t>ОБЩЕГОСУДАРСТВЕННЫЕ ВОПРОСЫ</t>
  </si>
  <si>
    <t>0100</t>
  </si>
  <si>
    <t>СОВЕТ</t>
  </si>
  <si>
    <t>0102</t>
  </si>
  <si>
    <t>1.1.1.1</t>
  </si>
  <si>
    <t>Расходы на содержание Главы Муниципального образования</t>
  </si>
  <si>
    <t>0103</t>
  </si>
  <si>
    <t>0020302</t>
  </si>
  <si>
    <t>1.2.2.</t>
  </si>
  <si>
    <t>1.2.2.1</t>
  </si>
  <si>
    <t>Расходы на содержание муниципальных служащих Муниципального Совета</t>
  </si>
  <si>
    <t>0020404</t>
  </si>
  <si>
    <t>Расходы на обеспечение деятельности представительного органа местного самоуправления</t>
  </si>
  <si>
    <t>АДМИНИСТРАЦИЯ</t>
  </si>
  <si>
    <t>1.3.</t>
  </si>
  <si>
    <t>0104</t>
  </si>
  <si>
    <t>Расходы на содержание муниципальных служащих Местной администрации</t>
  </si>
  <si>
    <t>Расходы на содержание и обеспечение деятельности органа опеки и попечительства</t>
  </si>
  <si>
    <t>598</t>
  </si>
  <si>
    <t>Расходы на обеспечение деятельности исполнительных органов местного самоуправления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</si>
  <si>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</si>
  <si>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</si>
  <si>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</si>
  <si>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</si>
  <si>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</si>
  <si>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 xml:space="preserve">2.1.1. </t>
  </si>
  <si>
    <t>Проведение подготовки и обучения неработающего населения способам защиты и действиям в условиях ЧС</t>
  </si>
  <si>
    <t>2.1.1.1.</t>
  </si>
  <si>
    <t>ЖИЛИЩНО-КОММУНАЛЬНОЕ   ХОЗЯЙСТВО</t>
  </si>
  <si>
    <t>0500</t>
  </si>
  <si>
    <t>БЛАГОУСТРОЙСТВО</t>
  </si>
  <si>
    <t>0503</t>
  </si>
  <si>
    <t>3.1.1</t>
  </si>
  <si>
    <t>ОБРАЗОВАНИЕ</t>
  </si>
  <si>
    <t>0700</t>
  </si>
  <si>
    <t>МОЛОДЕЖНАЯ ПОЛИТИКА И ОЗДОРОВЛЕНИЕ ДЕТЕЙ</t>
  </si>
  <si>
    <t>0707</t>
  </si>
  <si>
    <t>Военно-патриотическое воспитание молодежи</t>
  </si>
  <si>
    <t>Организация и проведение досуговых мероприятий с молодежью</t>
  </si>
  <si>
    <t>0800</t>
  </si>
  <si>
    <t xml:space="preserve">Культура </t>
  </si>
  <si>
    <t>0801</t>
  </si>
  <si>
    <t>Периодическая печать и издательства</t>
  </si>
  <si>
    <t>6.1.1.</t>
  </si>
  <si>
    <t>СОЦИАЛЬНАЯ ПОЛИТИКА</t>
  </si>
  <si>
    <t>1000</t>
  </si>
  <si>
    <t>ОХРАНА СЕМЬИ И ДЕТСТВА</t>
  </si>
  <si>
    <t>1004</t>
  </si>
  <si>
    <t>7.1.1.</t>
  </si>
  <si>
    <t>ВСЕГО   РАСХОДОВ</t>
  </si>
  <si>
    <t>ИСПОЛНЕНИЕ ДОХОДНОЙ И РАСХОДНОЙ</t>
  </si>
  <si>
    <t>ЧАСТИ МЕСТНОГО БЮДЖЕТА</t>
  </si>
  <si>
    <t>2011 ГОД</t>
  </si>
  <si>
    <t>мо мо № 78</t>
  </si>
  <si>
    <t>Утверждено по бюджету</t>
  </si>
  <si>
    <t>Расходы на содержание  депутатов Муниципального Совета, осуществляющих свою деятельность на постоянной основе</t>
  </si>
  <si>
    <t>Расходы на содержание Главы Местной администрации</t>
  </si>
  <si>
    <t>Приложение  4</t>
  </si>
  <si>
    <t>Приложение  5</t>
  </si>
  <si>
    <t>Функционирование  Правителства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</si>
  <si>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1.4.</t>
  </si>
  <si>
    <t>Код раздела, подраздела</t>
  </si>
  <si>
    <t>Исполнено с начала года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</si>
  <si>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</si>
  <si>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Расходы на выполнение государственного  полномочия по составлению протоколов об административных правонарушениях</t>
  </si>
  <si>
    <t>Приложение  6</t>
  </si>
  <si>
    <t xml:space="preserve">Наименование  </t>
  </si>
  <si>
    <t>Код</t>
  </si>
  <si>
    <t xml:space="preserve">    ( тыс. руб.)</t>
  </si>
  <si>
    <t>Наименование</t>
  </si>
  <si>
    <t xml:space="preserve"> 000 01 05 00 00 00 0000 000</t>
  </si>
  <si>
    <t xml:space="preserve">                        к источникам финансирования дефицитов бюджетов</t>
  </si>
  <si>
    <t xml:space="preserve">                                                                      Приложение 7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</si>
  <si>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</si>
  <si>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</si>
  <si>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</si>
  <si>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</si>
  <si>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</si>
  <si>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</si>
  <si>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</si>
  <si>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</si>
  <si>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</si>
  <si>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</si>
  <si>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</si>
  <si>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</si>
  <si>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</si>
  <si>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11109000000000120</t>
  </si>
  <si>
    <t>11109043030000120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</si>
  <si>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</si>
  <si>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11400000000000000</t>
  </si>
  <si>
    <t>ДОХОДЫ ОТ ПРОДАЖИ МАТЕРИАЛЬНЫХ И НЕМАТЕРИАЛЬНЫХ АКТИВОВ</t>
  </si>
  <si>
    <t>11404000000000420</t>
  </si>
  <si>
    <t>Доходы от продажи нематериальных активов</t>
  </si>
  <si>
    <t>11404030030000420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</si>
  <si>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</si>
  <si>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11618000000000140</t>
  </si>
  <si>
    <t>Денежные взыскания(штрафы) за нарушение бюджетного законодательства Российской Федерации</t>
  </si>
  <si>
    <t>11618030030000140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</si>
  <si>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</si>
  <si>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</si>
  <si>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</si>
  <si>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11621030030000140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</si>
  <si>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</si>
  <si>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11633000000000140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</si>
  <si>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</si>
  <si>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11701000000000180</t>
  </si>
  <si>
    <t>Невыясненные поступления</t>
  </si>
  <si>
    <t>11701030030000180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</si>
  <si>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</si>
  <si>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</si>
  <si>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</si>
  <si>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</si>
  <si>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</si>
  <si>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20202000000000151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</si>
  <si>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</si>
  <si>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</si>
  <si>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</si>
  <si>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20700000000000180</t>
  </si>
  <si>
    <t>ПРОЧИЕ БЕЗВОЗМЕЗДНЫЕ ПОСТУПЛЕНИЯ</t>
  </si>
  <si>
    <t>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</si>
  <si>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</si>
  <si>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20803000030000180</t>
  </si>
  <si>
    <t>10501050010000110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</si>
  <si>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</si>
  <si>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</si>
  <si>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18210501022011000110</t>
  </si>
  <si>
    <t>18210501022012000110</t>
  </si>
  <si>
    <t>18210501022013000110</t>
  </si>
  <si>
    <t>18210501022014000110</t>
  </si>
  <si>
    <t>Минимальный налог, зачисляемый  в бюджеты субъектов Российской Федерации</t>
  </si>
  <si>
    <t>18210501050011000110</t>
  </si>
  <si>
    <t>18210501050012000110</t>
  </si>
  <si>
    <t>18210502010021000110</t>
  </si>
  <si>
    <t>18210502010022000110</t>
  </si>
  <si>
    <t>18210502010023000110</t>
  </si>
  <si>
    <t>18210502010024000110</t>
  </si>
  <si>
    <t>18210501011011000110</t>
  </si>
  <si>
    <t>18210501011012000110</t>
  </si>
  <si>
    <t>18210501011013000110</t>
  </si>
  <si>
    <t>18210501011014000110</t>
  </si>
  <si>
    <t>18210501012011000110</t>
  </si>
  <si>
    <t>18210501012012000110</t>
  </si>
  <si>
    <t>18210501012013000110</t>
  </si>
  <si>
    <t>18210501012014000110</t>
  </si>
  <si>
    <t>18210501021011000110</t>
  </si>
  <si>
    <t>18210501021012000110</t>
  </si>
  <si>
    <t>18210501021013000110</t>
  </si>
  <si>
    <t>18210501021014000110</t>
  </si>
  <si>
    <t>18210502020021000110</t>
  </si>
  <si>
    <t>18210502020022000110</t>
  </si>
  <si>
    <t>18210502020023000110</t>
  </si>
  <si>
    <t>18210502020024000110</t>
  </si>
  <si>
    <t>Единый налог на вмененный доход  для отдельных видов деятельности (за налоговые периоды. истекшие до 1 января 2011 года)</t>
  </si>
  <si>
    <t>18210601010031000110</t>
  </si>
  <si>
    <t>18210601010032000110</t>
  </si>
  <si>
    <t>Штрафы за административные правонарушения в сфере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</si>
  <si>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предусмотренныестатьей 44 Закона Санкт-Петербурга "Об административных правонарушениях  в Санкт-Петербурге"</t>
  </si>
  <si>
    <t>97820201999030000151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</si>
  <si>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</si>
  <si>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</si>
  <si>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</si>
  <si>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2.1.2. 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</si>
  <si>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</si>
  <si>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7950131</t>
  </si>
  <si>
    <t xml:space="preserve">КУЛЬТУРА И КИНЕМАТОГРАФИЯ 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</si>
  <si>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</si>
  <si>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</si>
  <si>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</si>
  <si>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</si>
  <si>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</si>
  <si>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</si>
  <si>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</si>
  <si>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</si>
  <si>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Выполнение отдельных государственных полномочий за счет субвенций из фонда компенсаций Санкт-Петербурга</t>
  </si>
  <si>
    <t>8.</t>
  </si>
  <si>
    <t>8.1.</t>
  </si>
  <si>
    <t>8.1.1.1</t>
  </si>
  <si>
    <t>7.2.</t>
  </si>
  <si>
    <t>ФИЗИЧЕСКАЯ КУЛЬТУРА И СПОРТ</t>
  </si>
  <si>
    <t>Благоустройство</t>
  </si>
  <si>
    <t>Молодежная политика и оздоровление детей</t>
  </si>
  <si>
    <t>Предупреждение и ликвидация последствий чрезвычайных ситуаций и стихийных бедствий,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</si>
  <si>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</si>
  <si>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</si>
  <si>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</si>
  <si>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Социальное обеспечение населения</t>
  </si>
  <si>
    <t>Охрана семьи и детства</t>
  </si>
  <si>
    <t>Физическая культура</t>
  </si>
  <si>
    <t>18210501050013000110</t>
  </si>
  <si>
    <t>18210501050014000110</t>
  </si>
  <si>
    <t>18210601010034000110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</si>
  <si>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</si>
  <si>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97811705030030000180</t>
  </si>
  <si>
    <t>Муниципального Совета</t>
  </si>
  <si>
    <t>МО МО №78</t>
  </si>
  <si>
    <t>Местная администрация МО МО № 78 - главный распорядитель средств местного бюджета (978)</t>
  </si>
  <si>
    <t>978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</si>
  <si>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</si>
  <si>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</si>
  <si>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приобретение МФУ,мебели, и декора в зал;посуды, канц.набор, папки, поздравительные открытки,дог.на орг.работы.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</si>
  <si>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</si>
  <si>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</si>
  <si>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7950132</t>
  </si>
  <si>
    <t>2.1.2.1</t>
  </si>
  <si>
    <t>4.1.1</t>
  </si>
  <si>
    <t>Организация и проведение мероприятий по сохранению и развитию местных традиций и обрядов</t>
  </si>
  <si>
    <t>Исполнено</t>
  </si>
  <si>
    <t xml:space="preserve"> 000 01 05 00 00 00 0000 500</t>
  </si>
  <si>
    <t>Изменение остатков средств  на счетах по учету средств бюджета МО МО № 78</t>
  </si>
  <si>
    <t xml:space="preserve"> 000 01 05 02 00 00 0000 500</t>
  </si>
  <si>
    <t>Увеличение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</si>
  <si>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000 01 05 02 01 00 0000 510</t>
  </si>
  <si>
    <t xml:space="preserve"> 000 01 05 00 00 00 0000 600</t>
  </si>
  <si>
    <t xml:space="preserve"> 000 01 05 02 00 00 0000 600</t>
  </si>
  <si>
    <t>000 01 05 02 01 00 0000 610</t>
  </si>
  <si>
    <t>Приложение  1</t>
  </si>
  <si>
    <t>от___________2014 № ___</t>
  </si>
  <si>
    <t>Минимальный налог, зачисляемый в бюджеты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</si>
  <si>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</si>
  <si>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</si>
  <si>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11301000000000130</t>
  </si>
  <si>
    <t>Доходы от оказания платных услуг(работ)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</si>
  <si>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</si>
  <si>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</si>
  <si>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</si>
  <si>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</si>
  <si>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</si>
  <si>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</si>
  <si>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</si>
  <si>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</si>
  <si>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5.2.1.1</t>
  </si>
  <si>
    <t>11302993030100130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</si>
  <si>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</si>
  <si>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</si>
  <si>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</si>
  <si>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7.2.1.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</si>
  <si>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</si>
  <si>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</si>
  <si>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</si>
  <si>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1.1.1.</t>
  </si>
  <si>
    <t>Субсидии бюджетам субъектов Российской Федерации и муниципальных образований (межбюджетные субсидии)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</si>
  <si>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</si>
  <si>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</si>
  <si>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86702993030030100130</t>
  </si>
  <si>
    <t>97820203027030100151</t>
  </si>
  <si>
    <t>97820203027030200151</t>
  </si>
  <si>
    <t>0020100</t>
  </si>
  <si>
    <t>Фонд оплаты труда и страховые взносы</t>
  </si>
  <si>
    <t>121</t>
  </si>
  <si>
    <t>0020301</t>
  </si>
  <si>
    <t>1.2.1.1</t>
  </si>
  <si>
    <t>Иные выплаты населению</t>
  </si>
  <si>
    <t>321</t>
  </si>
  <si>
    <t>1.2.3.</t>
  </si>
  <si>
    <t>0020403</t>
  </si>
  <si>
    <t>1.2.3.1</t>
  </si>
  <si>
    <t>1.2.4.</t>
  </si>
  <si>
    <t>1.2.4.1.</t>
  </si>
  <si>
    <t>Иные закупки товаров, работ и услуг для муниципальных нужд</t>
  </si>
  <si>
    <t>240</t>
  </si>
  <si>
    <t>1.2.4.1.1</t>
  </si>
  <si>
    <t>Закупки товаров, работ, услуг в сфере информационно-коммуникационных технологий</t>
  </si>
  <si>
    <t>242</t>
  </si>
  <si>
    <t>1.2.4.1.2.</t>
  </si>
  <si>
    <t>Прочая закупка товаров, работ и услуг для муниципальных нужд</t>
  </si>
  <si>
    <t>244</t>
  </si>
  <si>
    <t>1.2.4.2.</t>
  </si>
  <si>
    <t>Уплата прочих налогов, сборов и иных платежей</t>
  </si>
  <si>
    <t>852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</si>
  <si>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</si>
  <si>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0020500</t>
  </si>
  <si>
    <t>120</t>
  </si>
  <si>
    <t>0020601</t>
  </si>
  <si>
    <t>1.3.2.1</t>
  </si>
  <si>
    <t>1.3.3.</t>
  </si>
  <si>
    <t>0020604</t>
  </si>
  <si>
    <t>1.3.3.1.</t>
  </si>
  <si>
    <t>1.3.3.1.1</t>
  </si>
  <si>
    <t>1.3.3.1.2</t>
  </si>
  <si>
    <t>1.3.3.2.</t>
  </si>
  <si>
    <t>Уплата налогов, сборов и иных платежей</t>
  </si>
  <si>
    <t>850</t>
  </si>
  <si>
    <t>1.3.3.2.1</t>
  </si>
  <si>
    <t>Уплата налога на имущество организаций и  земельного налога</t>
  </si>
  <si>
    <t>851</t>
  </si>
  <si>
    <t>1.3.3.2.2</t>
  </si>
  <si>
    <t>1.3.4.</t>
  </si>
  <si>
    <t>0020603</t>
  </si>
  <si>
    <t>1.3.4.1.</t>
  </si>
  <si>
    <t>1.4.1.</t>
  </si>
  <si>
    <t>0920100</t>
  </si>
  <si>
    <t>1.4.1.1.</t>
  </si>
  <si>
    <t>Субсидии некоммерческим организациям( за исключением муниципальных учреждений)</t>
  </si>
  <si>
    <t>630</t>
  </si>
  <si>
    <t>1.4.2.</t>
  </si>
  <si>
    <t>0920500</t>
  </si>
  <si>
    <t>1.4.2.1.</t>
  </si>
  <si>
    <t>Расходы на выплаты персоналу казенных учреждений</t>
  </si>
  <si>
    <t>111</t>
  </si>
  <si>
    <t>2.1.1.2.</t>
  </si>
  <si>
    <t>НАЦИОНАЛЬНАЯ ЭКОНОМИКА</t>
  </si>
  <si>
    <t>0400</t>
  </si>
  <si>
    <t>0401</t>
  </si>
  <si>
    <t>5100200</t>
  </si>
  <si>
    <t>3.1.1.1</t>
  </si>
  <si>
    <t>Благоустройство придомовых и дворовых территорий</t>
  </si>
  <si>
    <t>6000100</t>
  </si>
  <si>
    <t>4.1.1.1.</t>
  </si>
  <si>
    <t>4.1.2</t>
  </si>
  <si>
    <t>Озеленение территории муниципального образования</t>
  </si>
  <si>
    <t>6000300</t>
  </si>
  <si>
    <t>4.1.2.1.</t>
  </si>
  <si>
    <t>4.1.3</t>
  </si>
  <si>
    <t>Прочие мероприятия в области благоустройства</t>
  </si>
  <si>
    <t>6000400</t>
  </si>
  <si>
    <t>4.1.3.1.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</si>
  <si>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</si>
  <si>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</si>
  <si>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</si>
  <si>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</si>
  <si>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Расходы на обеспечение деятельности муниципального  казенного учреждения "Муниципальный Центр - 78"</t>
  </si>
  <si>
    <t>4310300</t>
  </si>
  <si>
    <t xml:space="preserve">Фонд оплаты труда и страховые взносы </t>
  </si>
  <si>
    <t>5.2.1.2.1</t>
  </si>
  <si>
    <t>5.2.1.2.2</t>
  </si>
  <si>
    <t>5.2.1.3</t>
  </si>
  <si>
    <t>5.2.2.</t>
  </si>
  <si>
    <t>4310100</t>
  </si>
  <si>
    <t>5.2.2.1</t>
  </si>
  <si>
    <t>5.2.3.</t>
  </si>
  <si>
    <t>4310200</t>
  </si>
  <si>
    <t>5.2.3.1</t>
  </si>
  <si>
    <t>5.3.</t>
  </si>
  <si>
    <t>ДРУГИЕ ВОПРОСЫ В ОБЛАСТИ ОБРАЗОВАНИЯ</t>
  </si>
  <si>
    <t>0709</t>
  </si>
  <si>
    <t>5.3.1.</t>
  </si>
  <si>
    <t>Организация и проведение досуговых мероприятий для жителей муниципального образования</t>
  </si>
  <si>
    <t>4310201</t>
  </si>
  <si>
    <t>5.3.1.1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</si>
  <si>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</si>
  <si>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</si>
  <si>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4400101</t>
  </si>
  <si>
    <t>6.1.1.1</t>
  </si>
  <si>
    <t>4400100</t>
  </si>
  <si>
    <t>6.1.1.2</t>
  </si>
  <si>
    <t>6.1.2.</t>
  </si>
  <si>
    <t>4400102</t>
  </si>
  <si>
    <t>6.1.2.1</t>
  </si>
  <si>
    <t>СОЦИАЛЬНАЯ   ПОЛИТИКА</t>
  </si>
  <si>
    <t>СОЦИАЛЬНОЕ  ОБЕСПЕЧЕНИЕ НАСЕЛЕНИЯ</t>
  </si>
  <si>
    <t>5050100</t>
  </si>
  <si>
    <t>7.1.1.1.</t>
  </si>
  <si>
    <t>Меры социальной поддержки населения по публичным нормативным обязательствам</t>
  </si>
  <si>
    <t>314</t>
  </si>
  <si>
    <t>0020602</t>
  </si>
  <si>
    <t>7.2.1.1</t>
  </si>
  <si>
    <t>7.2.2.</t>
  </si>
  <si>
    <t>Содержание ребенка в семье опекуна и приемной семье</t>
  </si>
  <si>
    <t>5201301</t>
  </si>
  <si>
    <t>7.2.2.1</t>
  </si>
  <si>
    <t>7.2.3.</t>
  </si>
  <si>
    <t>Вознаграждение, причитающееся приемному родителю</t>
  </si>
  <si>
    <t>5201302</t>
  </si>
  <si>
    <t>7.2.3.1.</t>
  </si>
  <si>
    <t>8.1.1.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</si>
  <si>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</si>
  <si>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</si>
  <si>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8.1.1.2</t>
  </si>
  <si>
    <t>9.</t>
  </si>
  <si>
    <t>9.1.</t>
  </si>
  <si>
    <t>9.1.1</t>
  </si>
  <si>
    <t>Выпуск и распространение газеты "Ваш муниципальный"</t>
  </si>
  <si>
    <t>4570100</t>
  </si>
  <si>
    <t>9.1.1.1</t>
  </si>
  <si>
    <t>от  __.___.2014 № __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</si>
  <si>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</si>
  <si>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</si>
  <si>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</si>
  <si>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</si>
  <si>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</si>
  <si>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5.2</t>
  </si>
  <si>
    <t>5.3</t>
  </si>
  <si>
    <t>7.1</t>
  </si>
  <si>
    <t>7.2</t>
  </si>
  <si>
    <t xml:space="preserve">              от___________2014 № ___</t>
  </si>
  <si>
    <t>Изменение остатков средств на счетах по учету средств бюджетов</t>
  </si>
  <si>
    <t>Увеличение 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</si>
  <si>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</si>
  <si>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</si>
  <si>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Уменьшение 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</si>
  <si>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</si>
  <si>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</si>
  <si>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</si>
  <si>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от __________2014 №____</t>
  </si>
  <si>
    <t>978 01 05 02 01 03 0000 610</t>
  </si>
  <si>
    <t>978 01 05 02 01 03 0000 510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</si>
  <si>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</si>
  <si>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</si>
  <si>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</si>
  <si>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</si>
  <si>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</si>
  <si>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</si>
  <si>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</si>
  <si>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</si>
  <si>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</si>
  <si>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</si>
  <si>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</si>
  <si>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</si>
  <si>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</si>
  <si>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 xml:space="preserve">        по кодам классификации доходов бюджетов</t>
  </si>
  <si>
    <t>ПОКАЗАТЕЛИ ДОХОДОВ МЕСТНОГО БЮДЖЕТА</t>
  </si>
  <si>
    <t>МУНИЦИПАЛЬНОГО ОБРАЗОВАНИЯ МУНИЦИПАЛЬНЫЙ ОКРУГ № 78 ЗА  2013 ГОД</t>
  </si>
  <si>
    <t>по ведомственной структуре расходов</t>
  </si>
  <si>
    <t xml:space="preserve">     ПОКАЗАТЕЛИ РАСХОДОВ МЕСТНОГО БЮДЖЕТА</t>
  </si>
  <si>
    <t xml:space="preserve">                                                 МУНИЦИПАЛЬНОГО ОБРАЗОВАНИЯ МУНИЦИПАЛЬНЫЙ ОКРУГ № 78 ЗА  2013 ГОД</t>
  </si>
  <si>
    <t xml:space="preserve">                    ПОКАЗАТЕЛИ РАСХОДОВ БЮДЖЕТА</t>
  </si>
  <si>
    <t>по разделам, подразделам классификации расходов бюджетов</t>
  </si>
  <si>
    <t xml:space="preserve">                           ПОКАЗАТЕЛИ  ИСТОЧНИКОВ ФИНАНСИРОВАНИЯ  ДЕФИЦИТА БЮДЖЕТА</t>
  </si>
  <si>
    <t xml:space="preserve">                                         МУНИЦИПАЛЬНОГО ОБРАЗОВАНИЯ МУНИЦИПАЛЬНЫЙ ОКРУГ № 78 ЗА  2013 ГОД</t>
  </si>
  <si>
    <t xml:space="preserve">        ПОКАЗАТЕЛИ  ИСТОЧНИКОВ ФИНАНСИРОВАНИЯ  ДЕФИЦИТА БЮДЖЕТА</t>
  </si>
  <si>
    <t xml:space="preserve">                                                                                                                  МУНИЦИПАЛЬНОГО ОБРАЗОВАНИЯ МУНИЦИПАЛЬНЫЙ ОКРУГ № 78 ЗА  2013 ГОД</t>
  </si>
  <si>
    <t xml:space="preserve">                        по кодам групп, подгрупп, статей, видов источников</t>
  </si>
  <si>
    <t xml:space="preserve">                    финансирования дефицитов бюджетов классификации</t>
  </si>
  <si>
    <t xml:space="preserve">             операций сектора государситвенного управления, относящихся        </t>
  </si>
  <si>
    <t xml:space="preserve">                                по кодам  источников финансирования дефицитов  бюджетов</t>
  </si>
  <si>
    <t>Общеэкономические вопросы</t>
  </si>
  <si>
    <t>ОБЩЕЭКОНОМИЧЕСКИЕ ВОПРОСЫ</t>
  </si>
  <si>
    <t>Организация временного трудоустройства  несовершеннолетних в возрасте от 14 до 18 лет в свободное от учебы время</t>
  </si>
  <si>
    <t>НАЛОГОВЫЕ И НЕНАЛОГОВЫЕ ДОХОДЫ</t>
  </si>
  <si>
    <t>к проекту решения МС МО МО № 78</t>
  </si>
  <si>
    <t xml:space="preserve">              к проекту решения МС МО МО № 78</t>
  </si>
  <si>
    <t>к  проекту решения</t>
  </si>
  <si>
    <t xml:space="preserve">                                                                      к проекту решения МС МО МО № 78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</si>
</sst>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color indexed="10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3"/>
      <name val="Arial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Alignment="1">
      <alignment horizontal="center" vertical="center"/>
      <protection/>
    </xf>
    <xf numFmtId="165" fontId="19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 wrapText="1"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Fill="1">
      <alignment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 wrapText="1"/>
      <protection/>
    </xf>
    <xf numFmtId="165" fontId="6" fillId="0" borderId="0" xfId="61" applyNumberFormat="1" applyFont="1" applyFill="1" applyBorder="1" applyAlignment="1">
      <alignment horizontal="center" vertical="center"/>
      <protection/>
    </xf>
    <xf numFmtId="165" fontId="6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61" applyFill="1" applyBorder="1" applyAlignment="1">
      <alignment horizontal="center"/>
      <protection/>
    </xf>
    <xf numFmtId="0" fontId="18" fillId="0" borderId="0" xfId="61" applyFill="1" applyBorder="1">
      <alignment/>
      <protection/>
    </xf>
    <xf numFmtId="49" fontId="17" fillId="0" borderId="0" xfId="61" applyNumberFormat="1" applyFont="1" applyFill="1" applyBorder="1" applyAlignment="1">
      <alignment horizontal="center" vertical="center" wrapText="1"/>
      <protection/>
    </xf>
    <xf numFmtId="165" fontId="18" fillId="0" borderId="0" xfId="61" applyNumberFormat="1" applyFill="1" applyBorder="1" applyAlignment="1">
      <alignment horizontal="center" vertical="center"/>
      <protection/>
    </xf>
    <xf numFmtId="0" fontId="18" fillId="0" borderId="0" xfId="61" applyFont="1">
      <alignment/>
      <protection/>
    </xf>
    <xf numFmtId="165" fontId="0" fillId="0" borderId="10" xfId="53" applyNumberFormat="1" applyFont="1" applyFill="1" applyBorder="1" applyAlignment="1">
      <alignment horizontal="center" vertical="center"/>
      <protection/>
    </xf>
    <xf numFmtId="165" fontId="18" fillId="0" borderId="10" xfId="53" applyNumberFormat="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18" fillId="0" borderId="0" xfId="55" applyFont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65" fontId="1" fillId="0" borderId="11" xfId="55" applyNumberFormat="1" applyFont="1" applyFill="1" applyBorder="1" applyAlignment="1">
      <alignment horizontal="center" vertical="center" wrapText="1"/>
      <protection/>
    </xf>
    <xf numFmtId="165" fontId="18" fillId="0" borderId="10" xfId="55" applyNumberFormat="1" applyFont="1" applyFill="1" applyBorder="1" applyAlignment="1">
      <alignment horizontal="center" vertical="center"/>
      <protection/>
    </xf>
    <xf numFmtId="165" fontId="0" fillId="0" borderId="10" xfId="55" applyNumberFormat="1" applyFont="1" applyFill="1" applyBorder="1" applyAlignment="1">
      <alignment horizontal="center" vertical="center"/>
      <protection/>
    </xf>
    <xf numFmtId="165" fontId="18" fillId="0" borderId="10" xfId="61" applyNumberForma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9" fontId="20" fillId="0" borderId="10" xfId="66" applyNumberFormat="1" applyFont="1" applyBorder="1" applyAlignment="1">
      <alignment horizontal="center" vertical="center"/>
    </xf>
    <xf numFmtId="9" fontId="18" fillId="0" borderId="10" xfId="66" applyNumberFormat="1" applyFont="1" applyBorder="1" applyAlignment="1">
      <alignment horizontal="center" vertical="center"/>
    </xf>
    <xf numFmtId="165" fontId="18" fillId="0" borderId="0" xfId="61" applyNumberFormat="1">
      <alignment/>
      <protection/>
    </xf>
    <xf numFmtId="165" fontId="20" fillId="0" borderId="0" xfId="58" applyNumberFormat="1" applyFont="1" applyFill="1" applyBorder="1" applyAlignment="1">
      <alignment horizontal="center" vertical="center" wrapText="1"/>
      <protection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65" fontId="1" fillId="0" borderId="11" xfId="56" applyNumberFormat="1" applyFont="1" applyFill="1" applyBorder="1" applyAlignment="1">
      <alignment horizontal="center" vertical="center" wrapText="1"/>
      <protection/>
    </xf>
    <xf numFmtId="171" fontId="6" fillId="0" borderId="0" xfId="6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8" fillId="0" borderId="0" xfId="61" applyAlignment="1">
      <alignment vertical="center"/>
      <protection/>
    </xf>
    <xf numFmtId="0" fontId="18" fillId="0" borderId="0" xfId="61" applyFill="1" applyAlignment="1">
      <alignment horizontal="center" vertical="center"/>
      <protection/>
    </xf>
    <xf numFmtId="49" fontId="20" fillId="0" borderId="10" xfId="56" applyNumberFormat="1" applyFont="1" applyFill="1" applyBorder="1" applyAlignment="1">
      <alignment horizontal="center" vertical="center"/>
      <protection/>
    </xf>
    <xf numFmtId="49" fontId="5" fillId="0" borderId="13" xfId="56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>
      <alignment/>
      <protection/>
    </xf>
    <xf numFmtId="0" fontId="20" fillId="0" borderId="10" xfId="61" applyFont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0" xfId="0" applyFont="1" applyFill="1" applyAlignment="1">
      <alignment horizontal="left"/>
    </xf>
    <xf numFmtId="49" fontId="18" fillId="0" borderId="14" xfId="56" applyNumberFormat="1" applyFont="1" applyFill="1" applyBorder="1" applyAlignment="1">
      <alignment horizontal="center" vertical="center"/>
      <protection/>
    </xf>
    <xf numFmtId="0" fontId="18" fillId="0" borderId="0" xfId="58" applyFont="1">
      <alignment/>
      <protection/>
    </xf>
    <xf numFmtId="0" fontId="18" fillId="0" borderId="0" xfId="58">
      <alignment/>
      <protection/>
    </xf>
    <xf numFmtId="0" fontId="2" fillId="0" borderId="0" xfId="58" applyFont="1">
      <alignment/>
      <protection/>
    </xf>
    <xf numFmtId="0" fontId="18" fillId="0" borderId="0" xfId="58" applyFont="1" applyFill="1">
      <alignment/>
      <protection/>
    </xf>
    <xf numFmtId="0" fontId="18" fillId="0" borderId="0" xfId="58" applyFill="1">
      <alignment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Fill="1" applyAlignment="1">
      <alignment horizontal="center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0" fontId="18" fillId="0" borderId="0" xfId="58" applyAlignment="1">
      <alignment horizontal="center" vertical="center"/>
      <protection/>
    </xf>
    <xf numFmtId="49" fontId="25" fillId="0" borderId="0" xfId="58" applyNumberFormat="1" applyFont="1" applyFill="1" applyBorder="1" applyAlignment="1">
      <alignment horizontal="center" vertical="center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26" fillId="0" borderId="15" xfId="58" applyNumberFormat="1" applyFont="1" applyFill="1" applyBorder="1" applyAlignment="1">
      <alignment horizontal="left" vertical="center" wrapText="1"/>
      <protection/>
    </xf>
    <xf numFmtId="165" fontId="11" fillId="0" borderId="10" xfId="0" applyNumberFormat="1" applyFont="1" applyFill="1" applyBorder="1" applyAlignment="1">
      <alignment horizontal="center" vertical="center"/>
    </xf>
    <xf numFmtId="49" fontId="27" fillId="0" borderId="0" xfId="58" applyNumberFormat="1" applyFont="1" applyFill="1" applyBorder="1" applyAlignment="1">
      <alignment horizontal="center" vertical="center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center" vertical="center" wrapText="1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vertical="center"/>
    </xf>
    <xf numFmtId="49" fontId="26" fillId="0" borderId="13" xfId="58" applyNumberFormat="1" applyFont="1" applyFill="1" applyBorder="1" applyAlignment="1">
      <alignment horizontal="left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165" fontId="14" fillId="0" borderId="10" xfId="0" applyNumberFormat="1" applyFont="1" applyFill="1" applyBorder="1" applyAlignment="1">
      <alignment horizontal="center" vertical="center"/>
    </xf>
    <xf numFmtId="49" fontId="24" fillId="0" borderId="0" xfId="58" applyNumberFormat="1" applyFont="1" applyFill="1" applyBorder="1" applyAlignment="1">
      <alignment horizontal="center" vertical="center" wrapText="1"/>
      <protection/>
    </xf>
    <xf numFmtId="0" fontId="18" fillId="0" borderId="0" xfId="58" applyFont="1" applyFill="1" applyBorder="1">
      <alignment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0" applyNumberFormat="1" applyFont="1" applyFill="1" applyBorder="1" applyAlignment="1">
      <alignment horizontal="center" vertical="center"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>
      <alignment horizontal="left" vertical="center"/>
      <protection/>
    </xf>
    <xf numFmtId="0" fontId="18" fillId="0" borderId="12" xfId="58" applyBorder="1">
      <alignment/>
      <protection/>
    </xf>
    <xf numFmtId="0" fontId="21" fillId="0" borderId="10" xfId="58" applyFont="1" applyBorder="1">
      <alignment/>
      <protection/>
    </xf>
    <xf numFmtId="0" fontId="18" fillId="0" borderId="0" xfId="58" applyFill="1" applyBorder="1">
      <alignment/>
      <protection/>
    </xf>
    <xf numFmtId="0" fontId="28" fillId="0" borderId="0" xfId="58" applyFont="1" applyFill="1" applyAlignment="1">
      <alignment horizontal="left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 applyBorder="1" applyAlignment="1">
      <alignment horizontal="center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49" fontId="18" fillId="0" borderId="0" xfId="58" applyNumberFormat="1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center" wrapText="1"/>
    </xf>
    <xf numFmtId="49" fontId="13" fillId="0" borderId="0" xfId="58" applyNumberFormat="1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165" fontId="20" fillId="0" borderId="0" xfId="0" applyNumberFormat="1" applyFont="1" applyFill="1" applyBorder="1" applyAlignment="1">
      <alignment horizontal="center" vertical="center"/>
    </xf>
    <xf numFmtId="0" fontId="18" fillId="0" borderId="0" xfId="58" applyBorder="1">
      <alignment/>
      <protection/>
    </xf>
    <xf numFmtId="0" fontId="18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65" fontId="20" fillId="0" borderId="0" xfId="58" applyNumberFormat="1" applyFont="1" applyFill="1" applyBorder="1" applyAlignment="1">
      <alignment horizontal="center" vertical="center"/>
      <protection/>
    </xf>
    <xf numFmtId="0" fontId="21" fillId="0" borderId="0" xfId="58" applyFont="1" applyFill="1">
      <alignment/>
      <protection/>
    </xf>
    <xf numFmtId="0" fontId="21" fillId="0" borderId="0" xfId="58" applyFont="1">
      <alignment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165" fontId="21" fillId="0" borderId="0" xfId="58" applyNumberFormat="1" applyFont="1" applyFill="1" applyAlignment="1">
      <alignment horizont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58" applyFill="1" applyAlignment="1">
      <alignment horizontal="center" vertical="center"/>
      <protection/>
    </xf>
    <xf numFmtId="165" fontId="18" fillId="0" borderId="0" xfId="58" applyNumberFormat="1" applyFill="1">
      <alignment/>
      <protection/>
    </xf>
    <xf numFmtId="171" fontId="24" fillId="0" borderId="0" xfId="58" applyNumberFormat="1" applyFont="1" applyFill="1" applyAlignment="1">
      <alignment horizontal="center" vertical="center"/>
      <protection/>
    </xf>
    <xf numFmtId="0" fontId="19" fillId="0" borderId="0" xfId="58" applyFont="1" applyBorder="1">
      <alignment/>
      <protection/>
    </xf>
    <xf numFmtId="165" fontId="20" fillId="0" borderId="0" xfId="58" applyNumberFormat="1" applyFont="1" applyFill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29" fillId="0" borderId="0" xfId="58" applyFont="1" applyFill="1">
      <alignment/>
      <protection/>
    </xf>
    <xf numFmtId="0" fontId="12" fillId="0" borderId="0" xfId="58" applyFont="1" applyFill="1">
      <alignment/>
      <protection/>
    </xf>
    <xf numFmtId="49" fontId="18" fillId="0" borderId="0" xfId="58" applyNumberFormat="1" applyFont="1" applyBorder="1" applyAlignment="1">
      <alignment horizontal="center" vertical="center"/>
      <protection/>
    </xf>
    <xf numFmtId="0" fontId="31" fillId="0" borderId="0" xfId="58" applyFont="1" applyBorder="1">
      <alignment/>
      <protection/>
    </xf>
    <xf numFmtId="165" fontId="19" fillId="0" borderId="0" xfId="58" applyNumberFormat="1" applyFont="1" applyBorder="1" applyAlignment="1">
      <alignment horizontal="center" vertical="center"/>
      <protection/>
    </xf>
    <xf numFmtId="165" fontId="19" fillId="0" borderId="0" xfId="58" applyNumberFormat="1" applyFont="1" applyFill="1" applyBorder="1" applyAlignment="1">
      <alignment horizontal="center" vertical="center"/>
      <protection/>
    </xf>
    <xf numFmtId="0" fontId="32" fillId="0" borderId="0" xfId="58" applyFont="1" applyAlignment="1">
      <alignment horizontal="center"/>
      <protection/>
    </xf>
    <xf numFmtId="0" fontId="21" fillId="0" borderId="0" xfId="58" applyFont="1" applyBorder="1">
      <alignment/>
      <protection/>
    </xf>
    <xf numFmtId="14" fontId="21" fillId="0" borderId="0" xfId="58" applyNumberFormat="1" applyFont="1">
      <alignment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8" applyBorder="1" applyAlignment="1">
      <alignment horizontal="center" vertical="center"/>
      <protection/>
    </xf>
    <xf numFmtId="0" fontId="29" fillId="0" borderId="0" xfId="58" applyFont="1">
      <alignment/>
      <protection/>
    </xf>
    <xf numFmtId="49" fontId="21" fillId="0" borderId="10" xfId="58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58" applyFont="1" applyFill="1" applyAlignment="1">
      <alignment vertical="center"/>
      <protection/>
    </xf>
    <xf numFmtId="0" fontId="20" fillId="0" borderId="0" xfId="58" applyFont="1" applyFill="1" applyAlignment="1">
      <alignment horizontal="left"/>
      <protection/>
    </xf>
    <xf numFmtId="0" fontId="13" fillId="0" borderId="0" xfId="58" applyFont="1" applyFill="1" applyAlignment="1">
      <alignment horizontal="right"/>
      <protection/>
    </xf>
    <xf numFmtId="0" fontId="14" fillId="0" borderId="0" xfId="61" applyFont="1" applyAlignment="1">
      <alignment horizontal="left" vertical="top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61" applyFont="1">
      <alignment/>
      <protection/>
    </xf>
    <xf numFmtId="49" fontId="21" fillId="0" borderId="15" xfId="58" applyNumberFormat="1" applyFont="1" applyFill="1" applyBorder="1" applyAlignment="1">
      <alignment horizontal="center" vertical="center" wrapText="1"/>
      <protection/>
    </xf>
    <xf numFmtId="49" fontId="21" fillId="0" borderId="16" xfId="58" applyNumberFormat="1" applyFont="1" applyFill="1" applyBorder="1" applyAlignment="1">
      <alignment horizontal="center" vertical="center" wrapText="1"/>
      <protection/>
    </xf>
    <xf numFmtId="170" fontId="21" fillId="0" borderId="16" xfId="0" applyNumberFormat="1" applyFont="1" applyFill="1" applyBorder="1" applyAlignment="1">
      <alignment horizontal="center" vertical="center" wrapText="1"/>
    </xf>
    <xf numFmtId="0" fontId="20" fillId="0" borderId="0" xfId="58" applyFont="1" applyFill="1" applyAlignment="1">
      <alignment horizontal="left" vertical="center"/>
      <protection/>
    </xf>
    <xf numFmtId="49" fontId="14" fillId="0" borderId="12" xfId="0" applyNumberFormat="1" applyFont="1" applyBorder="1" applyAlignment="1">
      <alignment horizontal="center" vertical="center"/>
    </xf>
    <xf numFmtId="165" fontId="26" fillId="0" borderId="17" xfId="58" applyNumberFormat="1" applyFont="1" applyFill="1" applyBorder="1" applyAlignment="1">
      <alignment horizontal="center" vertical="center"/>
      <protection/>
    </xf>
    <xf numFmtId="0" fontId="21" fillId="0" borderId="0" xfId="58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21" fillId="0" borderId="0" xfId="54" applyFont="1" applyFill="1">
      <alignment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1" fillId="0" borderId="12" xfId="56" applyNumberFormat="1" applyFont="1" applyFill="1" applyBorder="1" applyAlignment="1">
      <alignment horizontal="center" vertical="center" wrapText="1"/>
      <protection/>
    </xf>
    <xf numFmtId="49" fontId="1" fillId="0" borderId="18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>
      <alignment/>
      <protection/>
    </xf>
    <xf numFmtId="0" fontId="18" fillId="0" borderId="0" xfId="61" applyBorder="1">
      <alignment/>
      <protection/>
    </xf>
    <xf numFmtId="0" fontId="18" fillId="0" borderId="0" xfId="6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 wrapText="1"/>
    </xf>
    <xf numFmtId="0" fontId="22" fillId="0" borderId="0" xfId="61" applyFont="1" applyBorder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>
      <alignment/>
      <protection/>
    </xf>
    <xf numFmtId="0" fontId="18" fillId="0" borderId="0" xfId="56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left" vertical="center" wrapText="1"/>
      <protection/>
    </xf>
    <xf numFmtId="165" fontId="23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65" fontId="6" fillId="0" borderId="0" xfId="56" applyNumberFormat="1" applyFont="1" applyFill="1" applyBorder="1" applyAlignment="1">
      <alignment horizontal="center" vertical="center"/>
      <protection/>
    </xf>
    <xf numFmtId="9" fontId="18" fillId="0" borderId="11" xfId="66" applyNumberFormat="1" applyFont="1" applyBorder="1" applyAlignment="1">
      <alignment horizontal="center" vertical="center"/>
    </xf>
    <xf numFmtId="49" fontId="26" fillId="0" borderId="10" xfId="58" applyNumberFormat="1" applyFont="1" applyFill="1" applyBorder="1" applyAlignment="1">
      <alignment horizontal="left" vertical="center" wrapText="1"/>
      <protection/>
    </xf>
    <xf numFmtId="0" fontId="26" fillId="0" borderId="0" xfId="58" applyFont="1" applyAlignment="1">
      <alignment horizontal="left" vertical="center"/>
      <protection/>
    </xf>
    <xf numFmtId="49" fontId="26" fillId="0" borderId="0" xfId="58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right"/>
    </xf>
    <xf numFmtId="165" fontId="0" fillId="0" borderId="10" xfId="56" applyNumberFormat="1" applyFont="1" applyFill="1" applyBorder="1" applyAlignment="1">
      <alignment horizontal="center" vertical="center"/>
      <protection/>
    </xf>
    <xf numFmtId="165" fontId="0" fillId="0" borderId="10" xfId="56" applyNumberFormat="1" applyFont="1" applyFill="1" applyBorder="1" applyAlignment="1">
      <alignment horizontal="center" vertical="center" wrapText="1"/>
      <protection/>
    </xf>
    <xf numFmtId="165" fontId="18" fillId="0" borderId="10" xfId="61" applyNumberFormat="1" applyFont="1" applyFill="1" applyBorder="1" applyAlignment="1">
      <alignment horizontal="center" vertical="center"/>
      <protection/>
    </xf>
    <xf numFmtId="165" fontId="0" fillId="0" borderId="10" xfId="55" applyNumberFormat="1" applyFont="1" applyFill="1" applyBorder="1" applyAlignment="1">
      <alignment horizontal="center" vertical="center" wrapText="1"/>
      <protection/>
    </xf>
    <xf numFmtId="165" fontId="1" fillId="0" borderId="16" xfId="56" applyNumberFormat="1" applyFont="1" applyFill="1" applyBorder="1" applyAlignment="1">
      <alignment horizontal="center" vertical="center" wrapText="1"/>
      <protection/>
    </xf>
    <xf numFmtId="165" fontId="19" fillId="0" borderId="0" xfId="61" applyNumberFormat="1" applyFont="1" applyFill="1" applyBorder="1" applyAlignment="1">
      <alignment horizontal="center" vertical="center"/>
      <protection/>
    </xf>
    <xf numFmtId="165" fontId="18" fillId="0" borderId="0" xfId="55" applyNumberFormat="1" applyFont="1" applyFill="1" applyBorder="1" applyAlignment="1">
      <alignment horizontal="center" vertical="center"/>
      <protection/>
    </xf>
    <xf numFmtId="165" fontId="75" fillId="0" borderId="0" xfId="55" applyNumberFormat="1" applyFont="1" applyFill="1" applyBorder="1" applyAlignment="1">
      <alignment horizontal="center" vertical="center"/>
      <protection/>
    </xf>
    <xf numFmtId="165" fontId="18" fillId="0" borderId="0" xfId="61" applyNumberFormat="1" applyFill="1" applyBorder="1">
      <alignment/>
      <protection/>
    </xf>
    <xf numFmtId="165" fontId="18" fillId="0" borderId="0" xfId="61" applyNumberFormat="1" applyFont="1" applyFill="1" applyBorder="1" applyAlignment="1">
      <alignment horizontal="center" vertical="center"/>
      <protection/>
    </xf>
    <xf numFmtId="0" fontId="18" fillId="0" borderId="0" xfId="61" applyFill="1" applyBorder="1" applyAlignment="1">
      <alignment horizontal="left"/>
      <protection/>
    </xf>
    <xf numFmtId="165" fontId="18" fillId="0" borderId="0" xfId="53" applyNumberFormat="1" applyFont="1" applyFill="1" applyBorder="1" applyAlignment="1">
      <alignment horizontal="center" vertical="center"/>
      <protection/>
    </xf>
    <xf numFmtId="165" fontId="0" fillId="0" borderId="0" xfId="55" applyNumberFormat="1" applyFont="1" applyFill="1" applyBorder="1" applyAlignment="1">
      <alignment horizontal="center" vertical="center"/>
      <protection/>
    </xf>
    <xf numFmtId="165" fontId="0" fillId="0" borderId="0" xfId="53" applyNumberFormat="1" applyFont="1" applyFill="1" applyBorder="1" applyAlignment="1">
      <alignment horizontal="center" vertical="center"/>
      <protection/>
    </xf>
    <xf numFmtId="165" fontId="1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18" fillId="0" borderId="0" xfId="54">
      <alignment/>
      <protection/>
    </xf>
    <xf numFmtId="0" fontId="18" fillId="0" borderId="0" xfId="54" applyAlignment="1">
      <alignment horizontal="center" vertical="center"/>
      <protection/>
    </xf>
    <xf numFmtId="0" fontId="18" fillId="0" borderId="0" xfId="54" applyFont="1" applyFill="1">
      <alignment/>
      <protection/>
    </xf>
    <xf numFmtId="0" fontId="18" fillId="0" borderId="0" xfId="54" applyFill="1">
      <alignment/>
      <protection/>
    </xf>
    <xf numFmtId="0" fontId="18" fillId="0" borderId="0" xfId="54" applyFill="1" applyAlignment="1">
      <alignment horizontal="center" vertical="center"/>
      <protection/>
    </xf>
    <xf numFmtId="0" fontId="30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18" fillId="0" borderId="0" xfId="54" applyFont="1">
      <alignment/>
      <protection/>
    </xf>
    <xf numFmtId="0" fontId="0" fillId="0" borderId="0" xfId="54" applyFont="1">
      <alignment/>
      <protection/>
    </xf>
    <xf numFmtId="0" fontId="20" fillId="0" borderId="0" xfId="54" applyFont="1" applyFill="1" applyBorder="1" applyAlignment="1">
      <alignment horizontal="center"/>
      <protection/>
    </xf>
    <xf numFmtId="0" fontId="18" fillId="0" borderId="0" xfId="54" applyFont="1" applyFill="1" applyBorder="1">
      <alignment/>
      <protection/>
    </xf>
    <xf numFmtId="0" fontId="18" fillId="0" borderId="0" xfId="54" applyBorder="1">
      <alignment/>
      <protection/>
    </xf>
    <xf numFmtId="0" fontId="18" fillId="0" borderId="0" xfId="54" applyBorder="1" applyAlignment="1">
      <alignment horizontal="center" vertical="center"/>
      <protection/>
    </xf>
    <xf numFmtId="0" fontId="18" fillId="0" borderId="0" xfId="54" applyFill="1" applyBorder="1">
      <alignment/>
      <protection/>
    </xf>
    <xf numFmtId="49" fontId="18" fillId="0" borderId="10" xfId="58" applyNumberFormat="1" applyFont="1" applyFill="1" applyBorder="1" applyAlignment="1">
      <alignment horizontal="center" vertical="center" wrapText="1"/>
      <protection/>
    </xf>
    <xf numFmtId="49" fontId="20" fillId="0" borderId="10" xfId="58" applyNumberFormat="1" applyFont="1" applyFill="1" applyBorder="1" applyAlignment="1">
      <alignment horizontal="center" vertical="center" wrapText="1"/>
      <protection/>
    </xf>
    <xf numFmtId="49" fontId="18" fillId="0" borderId="0" xfId="59" applyNumberFormat="1" applyFont="1" applyFill="1" applyBorder="1" applyAlignment="1">
      <alignment horizontal="center" vertical="center" wrapText="1"/>
      <protection/>
    </xf>
    <xf numFmtId="165" fontId="20" fillId="0" borderId="10" xfId="54" applyNumberFormat="1" applyFont="1" applyFill="1" applyBorder="1" applyAlignment="1">
      <alignment horizontal="center" vertical="center"/>
      <protection/>
    </xf>
    <xf numFmtId="165" fontId="27" fillId="0" borderId="10" xfId="58" applyNumberFormat="1" applyFont="1" applyFill="1" applyBorder="1" applyAlignment="1">
      <alignment horizontal="center" vertical="center" wrapText="1"/>
      <protection/>
    </xf>
    <xf numFmtId="165" fontId="20" fillId="0" borderId="0" xfId="54" applyNumberFormat="1" applyFont="1" applyFill="1" applyBorder="1" applyAlignment="1">
      <alignment horizontal="center" vertical="center"/>
      <protection/>
    </xf>
    <xf numFmtId="165" fontId="18" fillId="0" borderId="0" xfId="54" applyNumberFormat="1" applyFont="1" applyFill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Fill="1" applyAlignment="1">
      <alignment wrapText="1"/>
      <protection/>
    </xf>
    <xf numFmtId="0" fontId="18" fillId="0" borderId="10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165" fontId="18" fillId="0" borderId="0" xfId="54" applyNumberFormat="1" applyFont="1" applyBorder="1" applyAlignment="1">
      <alignment horizontal="center" vertical="center"/>
      <protection/>
    </xf>
    <xf numFmtId="0" fontId="31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165" fontId="19" fillId="0" borderId="0" xfId="54" applyNumberFormat="1" applyFont="1" applyBorder="1" applyAlignment="1">
      <alignment horizontal="center" vertical="center"/>
      <protection/>
    </xf>
    <xf numFmtId="1" fontId="19" fillId="0" borderId="0" xfId="54" applyNumberFormat="1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1" fontId="19" fillId="0" borderId="0" xfId="54" applyNumberFormat="1" applyFont="1" applyBorder="1" applyAlignment="1">
      <alignment horizontal="center" vertical="center"/>
      <protection/>
    </xf>
    <xf numFmtId="0" fontId="21" fillId="0" borderId="0" xfId="54" applyFont="1">
      <alignment/>
      <protection/>
    </xf>
    <xf numFmtId="14" fontId="21" fillId="0" borderId="0" xfId="54" applyNumberFormat="1" applyFont="1">
      <alignment/>
      <protection/>
    </xf>
    <xf numFmtId="0" fontId="21" fillId="0" borderId="0" xfId="54" applyFont="1" applyFill="1" applyBorder="1">
      <alignment/>
      <protection/>
    </xf>
    <xf numFmtId="0" fontId="18" fillId="0" borderId="0" xfId="54" applyFont="1" applyBorder="1" applyAlignment="1">
      <alignment horizontal="center" vertical="center"/>
      <protection/>
    </xf>
    <xf numFmtId="49" fontId="33" fillId="0" borderId="0" xfId="54" applyNumberFormat="1" applyFont="1" applyFill="1" applyBorder="1" applyAlignment="1">
      <alignment horizontal="center" vertical="center" wrapText="1"/>
      <protection/>
    </xf>
    <xf numFmtId="1" fontId="21" fillId="0" borderId="0" xfId="54" applyNumberFormat="1" applyFont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1" fillId="0" borderId="0" xfId="54" applyFont="1" applyFill="1" applyBorder="1">
      <alignment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165" fontId="19" fillId="0" borderId="0" xfId="54" applyNumberFormat="1" applyFont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left" vertical="center" wrapText="1"/>
      <protection/>
    </xf>
    <xf numFmtId="0" fontId="35" fillId="0" borderId="0" xfId="54" applyFont="1" applyFill="1" applyBorder="1">
      <alignment/>
      <protection/>
    </xf>
    <xf numFmtId="165" fontId="35" fillId="0" borderId="0" xfId="54" applyNumberFormat="1" applyFont="1" applyBorder="1" applyAlignment="1">
      <alignment horizontal="center" vertical="center"/>
      <protection/>
    </xf>
    <xf numFmtId="165" fontId="35" fillId="0" borderId="0" xfId="54" applyNumberFormat="1" applyFont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6" fillId="0" borderId="0" xfId="54" applyFont="1" applyFill="1" applyBorder="1">
      <alignment/>
      <protection/>
    </xf>
    <xf numFmtId="0" fontId="36" fillId="0" borderId="0" xfId="54" applyFont="1">
      <alignment/>
      <protection/>
    </xf>
    <xf numFmtId="0" fontId="29" fillId="0" borderId="0" xfId="54" applyFont="1" applyBorder="1">
      <alignment/>
      <protection/>
    </xf>
    <xf numFmtId="0" fontId="36" fillId="0" borderId="0" xfId="54" applyFont="1" applyBorder="1">
      <alignment/>
      <protection/>
    </xf>
    <xf numFmtId="0" fontId="37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29" fillId="0" borderId="0" xfId="54" applyFont="1" applyFill="1" applyBorder="1">
      <alignment/>
      <protection/>
    </xf>
    <xf numFmtId="0" fontId="35" fillId="0" borderId="0" xfId="54" applyFont="1" applyBorder="1">
      <alignment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65" fontId="24" fillId="0" borderId="10" xfId="54" applyNumberFormat="1" applyFont="1" applyFill="1" applyBorder="1" applyAlignment="1">
      <alignment horizontal="center" vertical="center"/>
      <protection/>
    </xf>
    <xf numFmtId="165" fontId="13" fillId="0" borderId="10" xfId="54" applyNumberFormat="1" applyFont="1" applyFill="1" applyBorder="1" applyAlignment="1">
      <alignment horizontal="center" vertical="center"/>
      <protection/>
    </xf>
    <xf numFmtId="165" fontId="27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58" applyNumberFormat="1">
      <alignment/>
      <protection/>
    </xf>
    <xf numFmtId="165" fontId="18" fillId="0" borderId="0" xfId="58" applyNumberFormat="1" applyFill="1" applyBorder="1">
      <alignment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13" fillId="0" borderId="0" xfId="61" applyFont="1">
      <alignment/>
      <protection/>
    </xf>
    <xf numFmtId="0" fontId="13" fillId="0" borderId="0" xfId="0" applyFont="1" applyFill="1" applyAlignment="1">
      <alignment/>
    </xf>
    <xf numFmtId="165" fontId="24" fillId="0" borderId="13" xfId="58" applyNumberFormat="1" applyFont="1" applyFill="1" applyBorder="1" applyAlignment="1">
      <alignment horizontal="center" vertical="center"/>
      <protection/>
    </xf>
    <xf numFmtId="165" fontId="5" fillId="0" borderId="10" xfId="0" applyNumberFormat="1" applyFont="1" applyFill="1" applyBorder="1" applyAlignment="1">
      <alignment horizontal="center" vertical="center"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165" fontId="23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65" fontId="6" fillId="0" borderId="10" xfId="56" applyNumberFormat="1" applyFont="1" applyFill="1" applyBorder="1" applyAlignment="1">
      <alignment horizontal="center" vertical="center"/>
      <protection/>
    </xf>
    <xf numFmtId="165" fontId="18" fillId="0" borderId="10" xfId="56" applyNumberFormat="1" applyFont="1" applyFill="1" applyBorder="1" applyAlignment="1">
      <alignment horizontal="center" vertical="center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20" fillId="0" borderId="10" xfId="56" applyNumberFormat="1" applyFont="1" applyFill="1" applyBorder="1" applyAlignment="1">
      <alignment horizontal="center" vertical="center"/>
      <protection/>
    </xf>
    <xf numFmtId="165" fontId="6" fillId="0" borderId="10" xfId="56" applyNumberFormat="1" applyFont="1" applyFill="1" applyBorder="1" applyAlignment="1">
      <alignment horizontal="center" vertical="center" wrapText="1"/>
      <protection/>
    </xf>
    <xf numFmtId="165" fontId="13" fillId="0" borderId="10" xfId="56" applyNumberFormat="1" applyFont="1" applyFill="1" applyBorder="1" applyAlignment="1">
      <alignment horizontal="center" vertical="center"/>
      <protection/>
    </xf>
    <xf numFmtId="49" fontId="1" fillId="0" borderId="16" xfId="56" applyNumberFormat="1" applyFont="1" applyFill="1" applyBorder="1" applyAlignment="1">
      <alignment horizontal="left" vertical="center" wrapText="1"/>
      <protection/>
    </xf>
    <xf numFmtId="49" fontId="38" fillId="0" borderId="10" xfId="56" applyNumberFormat="1" applyFont="1" applyFill="1" applyBorder="1" applyAlignment="1">
      <alignment horizontal="left" vertical="center" wrapText="1"/>
      <protection/>
    </xf>
    <xf numFmtId="165" fontId="6" fillId="0" borderId="10" xfId="53" applyNumberFormat="1" applyFont="1" applyFill="1" applyBorder="1" applyAlignment="1">
      <alignment horizontal="center" vertical="center"/>
      <protection/>
    </xf>
    <xf numFmtId="165" fontId="18" fillId="0" borderId="11" xfId="61" applyNumberFormat="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165" fontId="13" fillId="0" borderId="10" xfId="61" applyNumberFormat="1" applyFont="1" applyBorder="1" applyAlignment="1">
      <alignment horizontal="center" vertical="center"/>
      <protection/>
    </xf>
    <xf numFmtId="165" fontId="18" fillId="0" borderId="10" xfId="61" applyNumberFormat="1" applyBorder="1" applyAlignment="1">
      <alignment horizontal="center" vertical="center"/>
      <protection/>
    </xf>
    <xf numFmtId="9" fontId="18" fillId="0" borderId="10" xfId="61" applyNumberFormat="1" applyFill="1" applyBorder="1" applyAlignment="1">
      <alignment horizontal="center" vertical="center"/>
      <protection/>
    </xf>
    <xf numFmtId="9" fontId="20" fillId="0" borderId="10" xfId="61" applyNumberFormat="1" applyFont="1" applyFill="1" applyBorder="1" applyAlignment="1">
      <alignment horizontal="center" vertical="center"/>
      <protection/>
    </xf>
    <xf numFmtId="9" fontId="18" fillId="0" borderId="16" xfId="66" applyNumberFormat="1" applyFont="1" applyBorder="1" applyAlignment="1">
      <alignment horizontal="center" vertical="center"/>
    </xf>
    <xf numFmtId="49" fontId="20" fillId="0" borderId="10" xfId="58" applyNumberFormat="1" applyFont="1" applyFill="1" applyBorder="1" applyAlignment="1">
      <alignment horizontal="center" vertical="center"/>
      <protection/>
    </xf>
    <xf numFmtId="49" fontId="20" fillId="0" borderId="10" xfId="58" applyNumberFormat="1" applyFont="1" applyFill="1" applyBorder="1" applyAlignment="1">
      <alignment horizontal="left" vertical="center" wrapText="1"/>
      <protection/>
    </xf>
    <xf numFmtId="49" fontId="20" fillId="0" borderId="12" xfId="58" applyNumberFormat="1" applyFont="1" applyFill="1" applyBorder="1" applyAlignment="1">
      <alignment horizontal="center" vertical="center" wrapText="1"/>
      <protection/>
    </xf>
    <xf numFmtId="165" fontId="20" fillId="0" borderId="10" xfId="58" applyNumberFormat="1" applyFont="1" applyFill="1" applyBorder="1" applyAlignment="1">
      <alignment horizontal="center" vertical="center"/>
      <protection/>
    </xf>
    <xf numFmtId="49" fontId="18" fillId="0" borderId="10" xfId="58" applyNumberFormat="1" applyFont="1" applyFill="1" applyBorder="1" applyAlignment="1">
      <alignment horizontal="center" vertical="center"/>
      <protection/>
    </xf>
    <xf numFmtId="49" fontId="18" fillId="0" borderId="10" xfId="58" applyNumberFormat="1" applyFont="1" applyFill="1" applyBorder="1" applyAlignment="1">
      <alignment horizontal="left" vertical="center" wrapText="1"/>
      <protection/>
    </xf>
    <xf numFmtId="165" fontId="18" fillId="0" borderId="10" xfId="54" applyNumberFormat="1" applyFont="1" applyFill="1" applyBorder="1" applyAlignment="1">
      <alignment horizontal="center" vertical="center"/>
      <protection/>
    </xf>
    <xf numFmtId="165" fontId="20" fillId="0" borderId="11" xfId="54" applyNumberFormat="1" applyFont="1" applyFill="1" applyBorder="1" applyAlignment="1">
      <alignment horizontal="center" vertical="center"/>
      <protection/>
    </xf>
    <xf numFmtId="49" fontId="18" fillId="0" borderId="12" xfId="58" applyNumberFormat="1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/>
    </xf>
    <xf numFmtId="0" fontId="20" fillId="0" borderId="12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0" xfId="58" applyFont="1" applyFill="1" applyBorder="1" applyAlignment="1">
      <alignment horizontal="center" vertical="center"/>
      <protection/>
    </xf>
    <xf numFmtId="49" fontId="18" fillId="0" borderId="12" xfId="58" applyNumberFormat="1" applyFont="1" applyFill="1" applyBorder="1" applyAlignment="1">
      <alignment horizontal="center" vertical="center"/>
      <protection/>
    </xf>
    <xf numFmtId="49" fontId="20" fillId="0" borderId="10" xfId="58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>
      <alignment/>
      <protection/>
    </xf>
    <xf numFmtId="165" fontId="18" fillId="0" borderId="10" xfId="58" applyNumberFormat="1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left" vertical="center" wrapText="1"/>
      <protection/>
    </xf>
    <xf numFmtId="0" fontId="20" fillId="0" borderId="10" xfId="60" applyFont="1" applyFill="1" applyBorder="1">
      <alignment/>
      <protection/>
    </xf>
    <xf numFmtId="0" fontId="20" fillId="0" borderId="12" xfId="60" applyFont="1" applyFill="1" applyBorder="1">
      <alignment/>
      <protection/>
    </xf>
    <xf numFmtId="165" fontId="20" fillId="0" borderId="10" xfId="60" applyNumberFormat="1" applyFont="1" applyFill="1" applyBorder="1" applyAlignment="1">
      <alignment horizontal="center" vertical="center"/>
      <protection/>
    </xf>
    <xf numFmtId="165" fontId="18" fillId="0" borderId="10" xfId="54" applyNumberFormat="1" applyFill="1" applyBorder="1" applyAlignment="1">
      <alignment horizontal="center" vertical="center"/>
      <protection/>
    </xf>
    <xf numFmtId="0" fontId="18" fillId="0" borderId="10" xfId="54" applyFill="1" applyBorder="1" applyAlignment="1">
      <alignment horizontal="center" vertical="center"/>
      <protection/>
    </xf>
    <xf numFmtId="165" fontId="18" fillId="0" borderId="10" xfId="54" applyNumberFormat="1" applyFont="1" applyBorder="1" applyAlignment="1">
      <alignment horizontal="center" vertical="center"/>
      <protection/>
    </xf>
    <xf numFmtId="171" fontId="20" fillId="0" borderId="10" xfId="54" applyNumberFormat="1" applyFont="1" applyFill="1" applyBorder="1" applyAlignment="1">
      <alignment horizontal="center" vertical="center"/>
      <protection/>
    </xf>
    <xf numFmtId="171" fontId="13" fillId="0" borderId="10" xfId="54" applyNumberFormat="1" applyFont="1" applyFill="1" applyBorder="1" applyAlignment="1">
      <alignment horizontal="center" vertical="center"/>
      <protection/>
    </xf>
    <xf numFmtId="169" fontId="19" fillId="0" borderId="0" xfId="66" applyNumberFormat="1" applyFont="1" applyBorder="1" applyAlignment="1">
      <alignment horizontal="center" vertical="center"/>
    </xf>
    <xf numFmtId="0" fontId="21" fillId="0" borderId="0" xfId="54" applyFont="1" applyBorder="1" applyAlignment="1">
      <alignment horizontal="center" vertical="center"/>
      <protection/>
    </xf>
    <xf numFmtId="169" fontId="18" fillId="0" borderId="10" xfId="66" applyNumberFormat="1" applyFont="1" applyBorder="1" applyAlignment="1">
      <alignment horizontal="center" vertical="center"/>
    </xf>
    <xf numFmtId="169" fontId="20" fillId="0" borderId="10" xfId="66" applyNumberFormat="1" applyFont="1" applyBorder="1" applyAlignment="1">
      <alignment horizontal="center" vertical="center"/>
    </xf>
    <xf numFmtId="169" fontId="20" fillId="0" borderId="10" xfId="66" applyNumberFormat="1" applyFont="1" applyFill="1" applyBorder="1" applyAlignment="1">
      <alignment horizontal="center" vertical="center"/>
    </xf>
    <xf numFmtId="169" fontId="18" fillId="0" borderId="10" xfId="66" applyNumberFormat="1" applyFont="1" applyFill="1" applyBorder="1" applyAlignment="1">
      <alignment horizontal="center" vertical="center"/>
    </xf>
    <xf numFmtId="165" fontId="24" fillId="0" borderId="10" xfId="58" applyNumberFormat="1" applyFont="1" applyFill="1" applyBorder="1" applyAlignment="1">
      <alignment horizontal="center" vertical="center"/>
      <protection/>
    </xf>
    <xf numFmtId="165" fontId="11" fillId="0" borderId="10" xfId="0" applyNumberFormat="1" applyFont="1" applyBorder="1" applyAlignment="1">
      <alignment horizontal="center" vertical="center"/>
    </xf>
    <xf numFmtId="165" fontId="24" fillId="0" borderId="13" xfId="54" applyNumberFormat="1" applyFont="1" applyFill="1" applyBorder="1" applyAlignment="1">
      <alignment horizontal="center" vertical="center"/>
      <protection/>
    </xf>
    <xf numFmtId="49" fontId="21" fillId="0" borderId="0" xfId="59" applyNumberFormat="1" applyFont="1" applyFill="1" applyBorder="1" applyAlignment="1">
      <alignment horizontal="center" vertical="center" wrapText="1"/>
      <protection/>
    </xf>
    <xf numFmtId="0" fontId="18" fillId="0" borderId="13" xfId="54" applyBorder="1">
      <alignment/>
      <protection/>
    </xf>
    <xf numFmtId="49" fontId="20" fillId="0" borderId="0" xfId="60" applyNumberFormat="1" applyFont="1" applyFill="1" applyBorder="1" applyAlignment="1">
      <alignment horizontal="center" vertical="center" wrapText="1"/>
      <protection/>
    </xf>
    <xf numFmtId="170" fontId="21" fillId="0" borderId="0" xfId="0" applyNumberFormat="1" applyFont="1" applyFill="1" applyBorder="1" applyAlignment="1">
      <alignment horizontal="center" vertical="center" wrapText="1"/>
    </xf>
    <xf numFmtId="165" fontId="20" fillId="0" borderId="0" xfId="58" applyNumberFormat="1" applyFont="1" applyFill="1" applyBorder="1" applyAlignment="1">
      <alignment horizontal="center" vertical="center"/>
      <protection/>
    </xf>
    <xf numFmtId="165" fontId="13" fillId="0" borderId="0" xfId="54" applyNumberFormat="1" applyFont="1" applyFill="1" applyBorder="1" applyAlignment="1">
      <alignment horizontal="center" vertical="center"/>
      <protection/>
    </xf>
    <xf numFmtId="171" fontId="20" fillId="0" borderId="0" xfId="54" applyNumberFormat="1" applyFont="1" applyFill="1" applyBorder="1" applyAlignment="1">
      <alignment horizontal="center" vertical="center"/>
      <protection/>
    </xf>
    <xf numFmtId="171" fontId="13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165" fontId="18" fillId="0" borderId="0" xfId="58" applyNumberFormat="1" applyFont="1" applyFill="1" applyBorder="1" applyAlignment="1">
      <alignment horizontal="center" vertical="center"/>
      <protection/>
    </xf>
    <xf numFmtId="165" fontId="20" fillId="0" borderId="0" xfId="60" applyNumberFormat="1" applyFont="1" applyFill="1" applyBorder="1" applyAlignment="1">
      <alignment horizontal="center" vertical="center"/>
      <protection/>
    </xf>
    <xf numFmtId="49" fontId="18" fillId="0" borderId="11" xfId="60" applyNumberFormat="1" applyFont="1" applyFill="1" applyBorder="1" applyAlignment="1">
      <alignment horizontal="center" vertical="center" wrapText="1"/>
      <protection/>
    </xf>
    <xf numFmtId="49" fontId="20" fillId="0" borderId="11" xfId="58" applyNumberFormat="1" applyFont="1" applyFill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left" vertical="center"/>
      <protection/>
    </xf>
    <xf numFmtId="49" fontId="18" fillId="0" borderId="14" xfId="60" applyNumberFormat="1" applyFont="1" applyFill="1" applyBorder="1" applyAlignment="1">
      <alignment horizontal="center" vertical="center" wrapText="1"/>
      <protection/>
    </xf>
    <xf numFmtId="170" fontId="21" fillId="0" borderId="11" xfId="0" applyNumberFormat="1" applyFont="1" applyFill="1" applyBorder="1" applyAlignment="1">
      <alignment horizontal="center" vertical="top" wrapText="1"/>
    </xf>
    <xf numFmtId="49" fontId="21" fillId="0" borderId="11" xfId="58" applyNumberFormat="1" applyFont="1" applyFill="1" applyBorder="1" applyAlignment="1">
      <alignment horizontal="center" vertical="top" wrapText="1"/>
      <protection/>
    </xf>
    <xf numFmtId="170" fontId="21" fillId="0" borderId="19" xfId="0" applyNumberFormat="1" applyFont="1" applyFill="1" applyBorder="1" applyAlignment="1">
      <alignment horizontal="center" vertical="top" wrapText="1"/>
    </xf>
    <xf numFmtId="0" fontId="21" fillId="0" borderId="10" xfId="54" applyFont="1" applyBorder="1" applyAlignment="1">
      <alignment horizontal="center" vertical="top" wrapText="1"/>
      <protection/>
    </xf>
    <xf numFmtId="49" fontId="21" fillId="0" borderId="16" xfId="60" applyNumberFormat="1" applyFont="1" applyFill="1" applyBorder="1" applyAlignment="1">
      <alignment horizontal="center" vertical="center" wrapText="1"/>
      <protection/>
    </xf>
    <xf numFmtId="49" fontId="21" fillId="0" borderId="11" xfId="60" applyNumberFormat="1" applyFont="1" applyFill="1" applyBorder="1" applyAlignment="1">
      <alignment horizontal="center" vertical="top" wrapText="1"/>
      <protection/>
    </xf>
    <xf numFmtId="49" fontId="21" fillId="0" borderId="20" xfId="60" applyNumberFormat="1" applyFont="1" applyFill="1" applyBorder="1" applyAlignment="1">
      <alignment horizontal="center" vertical="center" wrapText="1"/>
      <protection/>
    </xf>
    <xf numFmtId="49" fontId="21" fillId="0" borderId="21" xfId="60" applyNumberFormat="1" applyFont="1" applyFill="1" applyBorder="1" applyAlignment="1">
      <alignment horizontal="center" vertical="top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0" fontId="18" fillId="0" borderId="17" xfId="54" applyFill="1" applyBorder="1">
      <alignment/>
      <protection/>
    </xf>
    <xf numFmtId="49" fontId="21" fillId="0" borderId="19" xfId="60" applyNumberFormat="1" applyFont="1" applyFill="1" applyBorder="1" applyAlignment="1">
      <alignment horizontal="center" vertical="top" wrapText="1"/>
      <protection/>
    </xf>
    <xf numFmtId="49" fontId="18" fillId="0" borderId="11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center" vertical="center"/>
      <protection/>
    </xf>
    <xf numFmtId="49" fontId="21" fillId="0" borderId="11" xfId="60" applyNumberFormat="1" applyFont="1" applyFill="1" applyBorder="1" applyAlignment="1">
      <alignment horizontal="center" vertical="top"/>
      <protection/>
    </xf>
    <xf numFmtId="0" fontId="30" fillId="0" borderId="0" xfId="54" applyFont="1" applyFill="1" applyAlignment="1">
      <alignment horizontal="center" vertical="center"/>
      <protection/>
    </xf>
    <xf numFmtId="165" fontId="20" fillId="0" borderId="10" xfId="61" applyNumberFormat="1" applyFont="1" applyBorder="1" applyAlignment="1">
      <alignment horizontal="center" vertical="center"/>
      <protection/>
    </xf>
    <xf numFmtId="0" fontId="14" fillId="0" borderId="0" xfId="61" applyFont="1">
      <alignment/>
      <protection/>
    </xf>
    <xf numFmtId="0" fontId="6" fillId="0" borderId="0" xfId="61" applyFont="1">
      <alignment/>
      <protection/>
    </xf>
    <xf numFmtId="0" fontId="39" fillId="0" borderId="0" xfId="54" applyFont="1" applyFill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58" applyFont="1" applyFill="1" applyAlignment="1">
      <alignment horizontal="left"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35" fillId="0" borderId="0" xfId="54" applyFont="1" applyBorder="1" applyAlignment="1">
      <alignment horizontal="left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39" fillId="0" borderId="0" xfId="54" applyFont="1" applyFill="1" applyAlignment="1">
      <alignment horizontal="center" vertical="center"/>
      <protection/>
    </xf>
    <xf numFmtId="0" fontId="30" fillId="0" borderId="0" xfId="54" applyFont="1" applyBorder="1" applyAlignment="1">
      <alignment horizontal="left" vertical="center" wrapText="1"/>
      <protection/>
    </xf>
    <xf numFmtId="0" fontId="34" fillId="0" borderId="0" xfId="54" applyFont="1" applyBorder="1" applyAlignment="1">
      <alignment horizontal="left" vertical="center" wrapText="1"/>
      <protection/>
    </xf>
    <xf numFmtId="0" fontId="30" fillId="0" borderId="0" xfId="54" applyFont="1" applyFill="1" applyAlignment="1">
      <alignment horizontal="center" vertical="center"/>
      <protection/>
    </xf>
    <xf numFmtId="0" fontId="20" fillId="0" borderId="12" xfId="60" applyFont="1" applyFill="1" applyBorder="1" applyAlignment="1">
      <alignment horizontal="left" vertical="center" wrapText="1"/>
      <protection/>
    </xf>
    <xf numFmtId="0" fontId="20" fillId="0" borderId="13" xfId="60" applyFont="1" applyFill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30" fillId="0" borderId="0" xfId="58" applyFont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РАСХОДЫструктуры 2006 2" xfId="58"/>
    <cellStyle name="Обычный_РАСХОДЫструктуры 2006 4" xfId="59"/>
    <cellStyle name="Обычный_РАСХОДЫструктуры 2006 4 2" xfId="60"/>
    <cellStyle name="Обычный_РАСХОДЫструктуры 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zoomScale="80" zoomScaleNormal="80" zoomScalePageLayoutView="0" workbookViewId="0" topLeftCell="A1">
      <selection activeCell="D6" sqref="D6"/>
    </sheetView>
  </sheetViews>
  <sheetFormatPr defaultColWidth="9.00390625" defaultRowHeight="12.75"/>
  <cols>
    <col min="1" max="1" width="20.125" style="9" customWidth="1"/>
    <col min="2" max="2" width="83.875" style="9" customWidth="1"/>
    <col min="3" max="3" width="11.75390625" style="9" customWidth="1"/>
    <col min="4" max="4" width="11.375" style="9" customWidth="1"/>
    <col min="5" max="5" width="8.00390625" style="9" customWidth="1"/>
    <col min="6" max="6" width="10.25390625" style="9" customWidth="1"/>
    <col min="7" max="7" width="21.00390625" style="10" customWidth="1"/>
    <col min="8" max="8" width="16.00390625" style="10" customWidth="1"/>
    <col min="9" max="9" width="8.25390625" style="10" customWidth="1"/>
    <col min="10" max="10" width="8.125" style="9" customWidth="1"/>
    <col min="11" max="16384" width="9.125" style="9" customWidth="1"/>
  </cols>
  <sheetData>
    <row r="1" spans="3:15" ht="12.75">
      <c r="C1" s="29" t="s">
        <v>92</v>
      </c>
      <c r="G1" s="29"/>
      <c r="H1" s="9"/>
      <c r="I1" s="9"/>
      <c r="J1" s="382" t="s">
        <v>329</v>
      </c>
      <c r="N1" s="383" t="s">
        <v>329</v>
      </c>
      <c r="O1" s="291"/>
    </row>
    <row r="2" spans="3:15" ht="12.75">
      <c r="C2" s="36" t="s">
        <v>543</v>
      </c>
      <c r="E2" s="30"/>
      <c r="G2" s="36"/>
      <c r="H2" s="9"/>
      <c r="I2" s="30"/>
      <c r="J2" s="156" t="s">
        <v>93</v>
      </c>
      <c r="N2" s="292" t="s">
        <v>93</v>
      </c>
      <c r="O2" s="291"/>
    </row>
    <row r="3" spans="3:15" ht="12.75">
      <c r="C3" s="36" t="s">
        <v>330</v>
      </c>
      <c r="E3" s="30"/>
      <c r="G3" s="36"/>
      <c r="H3" s="9"/>
      <c r="I3" s="30"/>
      <c r="J3" s="156" t="s">
        <v>330</v>
      </c>
      <c r="N3" s="292" t="s">
        <v>330</v>
      </c>
      <c r="O3" s="291"/>
    </row>
    <row r="4" spans="2:8" ht="12.75">
      <c r="B4" s="8"/>
      <c r="C4" s="8"/>
      <c r="E4" s="30"/>
      <c r="G4" s="14"/>
      <c r="H4" s="9"/>
    </row>
    <row r="5" spans="1:9" ht="15.75" customHeight="1">
      <c r="A5" s="5"/>
      <c r="B5" s="56" t="s">
        <v>524</v>
      </c>
      <c r="C5" s="3"/>
      <c r="G5" s="14"/>
      <c r="H5" s="9"/>
      <c r="I5" s="11"/>
    </row>
    <row r="6" spans="1:9" ht="15.75" customHeight="1">
      <c r="A6" s="5"/>
      <c r="B6" s="56" t="s">
        <v>525</v>
      </c>
      <c r="C6" s="3"/>
      <c r="G6" s="14"/>
      <c r="H6" s="9"/>
      <c r="I6" s="11"/>
    </row>
    <row r="7" spans="1:9" ht="18.75" customHeight="1">
      <c r="A7" s="5"/>
      <c r="B7" s="56" t="s">
        <v>523</v>
      </c>
      <c r="C7" s="3"/>
      <c r="D7" s="8"/>
      <c r="E7" s="8"/>
      <c r="H7" s="157"/>
      <c r="I7" s="11"/>
    </row>
    <row r="8" spans="2:9" ht="12.75" customHeight="1">
      <c r="B8" s="12"/>
      <c r="D8" s="12" t="s">
        <v>100</v>
      </c>
      <c r="H8" s="157"/>
      <c r="I8" s="11"/>
    </row>
    <row r="9" spans="1:9" ht="27.75" customHeight="1">
      <c r="A9" s="59" t="s">
        <v>94</v>
      </c>
      <c r="B9" s="60" t="s">
        <v>1</v>
      </c>
      <c r="C9" s="31" t="s">
        <v>98</v>
      </c>
      <c r="D9" s="61" t="s">
        <v>99</v>
      </c>
      <c r="E9" s="63" t="s">
        <v>87</v>
      </c>
      <c r="H9" s="157"/>
      <c r="I9" s="11"/>
    </row>
    <row r="10" spans="1:9" ht="14.25" customHeight="1">
      <c r="A10" s="65" t="s">
        <v>17</v>
      </c>
      <c r="B10" s="52" t="s">
        <v>18</v>
      </c>
      <c r="C10" s="2" t="s">
        <v>19</v>
      </c>
      <c r="D10" s="66" t="s">
        <v>20</v>
      </c>
      <c r="E10" s="67">
        <v>5</v>
      </c>
      <c r="G10" s="23"/>
      <c r="H10" s="23"/>
      <c r="I10" s="11"/>
    </row>
    <row r="11" spans="1:9" ht="16.5" customHeight="1">
      <c r="A11" s="41" t="s">
        <v>32</v>
      </c>
      <c r="B11" s="295" t="s">
        <v>542</v>
      </c>
      <c r="C11" s="296">
        <f>C12+C22+C24+C27+C32+C39+C42+C60</f>
        <v>35009.2</v>
      </c>
      <c r="D11" s="296">
        <f>D12+D22+D24+D27+D32+D39+D42+D60</f>
        <v>39866.98874</v>
      </c>
      <c r="E11" s="37">
        <f aca="true" t="shared" si="0" ref="E11:E16">D11/C11</f>
        <v>1.1387574906024702</v>
      </c>
      <c r="G11" s="25"/>
      <c r="H11" s="16"/>
      <c r="I11" s="13"/>
    </row>
    <row r="12" spans="1:9" ht="23.25" customHeight="1">
      <c r="A12" s="174" t="s">
        <v>33</v>
      </c>
      <c r="B12" s="42" t="s">
        <v>2</v>
      </c>
      <c r="C12" s="43">
        <f>C13+C19</f>
        <v>29359.2</v>
      </c>
      <c r="D12" s="43">
        <f>D13+D19</f>
        <v>30661.875200000002</v>
      </c>
      <c r="E12" s="37">
        <f t="shared" si="0"/>
        <v>1.0443702553203085</v>
      </c>
      <c r="I12" s="13"/>
    </row>
    <row r="13" spans="1:9" ht="27" customHeight="1">
      <c r="A13" s="41" t="s">
        <v>61</v>
      </c>
      <c r="B13" s="42" t="s">
        <v>62</v>
      </c>
      <c r="C13" s="43">
        <f>C14+C15+C16+C17+C18</f>
        <v>12900</v>
      </c>
      <c r="D13" s="43">
        <f>D14+D15+D16+D17+D18</f>
        <v>15393.137730000002</v>
      </c>
      <c r="E13" s="37">
        <f t="shared" si="0"/>
        <v>1.1932664906976747</v>
      </c>
      <c r="I13" s="13"/>
    </row>
    <row r="14" spans="1:9" ht="26.25" customHeight="1">
      <c r="A14" s="44" t="s">
        <v>190</v>
      </c>
      <c r="B14" s="45" t="s">
        <v>63</v>
      </c>
      <c r="C14" s="298">
        <v>9700</v>
      </c>
      <c r="D14" s="33">
        <v>10508.64261</v>
      </c>
      <c r="E14" s="38">
        <f t="shared" si="0"/>
        <v>1.0833652175257733</v>
      </c>
      <c r="I14" s="13"/>
    </row>
    <row r="15" spans="1:9" ht="32.25" customHeight="1">
      <c r="A15" s="44" t="s">
        <v>191</v>
      </c>
      <c r="B15" s="45" t="s">
        <v>192</v>
      </c>
      <c r="C15" s="298">
        <v>0</v>
      </c>
      <c r="D15" s="33">
        <v>-16.5582</v>
      </c>
      <c r="E15" s="38">
        <v>0</v>
      </c>
      <c r="G15" s="55"/>
      <c r="H15" s="20"/>
      <c r="I15" s="13"/>
    </row>
    <row r="16" spans="1:9" ht="36.75" customHeight="1">
      <c r="A16" s="44" t="s">
        <v>193</v>
      </c>
      <c r="B16" s="45" t="s">
        <v>194</v>
      </c>
      <c r="C16" s="299">
        <v>3000</v>
      </c>
      <c r="D16" s="33">
        <v>3638.98848</v>
      </c>
      <c r="E16" s="38">
        <f t="shared" si="0"/>
        <v>1.21299616</v>
      </c>
      <c r="G16" s="55"/>
      <c r="H16" s="17"/>
      <c r="I16" s="13"/>
    </row>
    <row r="17" spans="1:9" ht="38.25" customHeight="1">
      <c r="A17" s="44" t="s">
        <v>195</v>
      </c>
      <c r="B17" s="45" t="s">
        <v>196</v>
      </c>
      <c r="C17" s="299">
        <f>600-600</f>
        <v>0</v>
      </c>
      <c r="D17" s="28">
        <v>-46.4196</v>
      </c>
      <c r="E17" s="38">
        <v>0</v>
      </c>
      <c r="G17" s="55"/>
      <c r="H17" s="19"/>
      <c r="I17" s="13"/>
    </row>
    <row r="18" spans="1:9" ht="18.75" customHeight="1">
      <c r="A18" s="44" t="s">
        <v>236</v>
      </c>
      <c r="B18" s="45" t="s">
        <v>331</v>
      </c>
      <c r="C18" s="299">
        <v>200</v>
      </c>
      <c r="D18" s="28">
        <v>1308.48444</v>
      </c>
      <c r="E18" s="38">
        <f>D18/C18</f>
        <v>6.5424222</v>
      </c>
      <c r="G18" s="55"/>
      <c r="H18" s="19"/>
      <c r="I18" s="13"/>
    </row>
    <row r="19" spans="1:9" ht="19.5" customHeight="1">
      <c r="A19" s="174" t="s">
        <v>47</v>
      </c>
      <c r="B19" s="42" t="s">
        <v>16</v>
      </c>
      <c r="C19" s="43">
        <f>C20+C21</f>
        <v>16459.2</v>
      </c>
      <c r="D19" s="43">
        <f>D20+D21</f>
        <v>15268.73747</v>
      </c>
      <c r="E19" s="37">
        <f aca="true" t="shared" si="1" ref="E19:E29">D19/C19</f>
        <v>0.9276719081121804</v>
      </c>
      <c r="F19" s="14"/>
      <c r="G19" s="55"/>
      <c r="H19" s="17"/>
      <c r="I19" s="13"/>
    </row>
    <row r="20" spans="1:9" ht="18" customHeight="1">
      <c r="A20" s="44" t="s">
        <v>197</v>
      </c>
      <c r="B20" s="45" t="s">
        <v>16</v>
      </c>
      <c r="C20" s="298">
        <f>16500-40.8</f>
        <v>16459.2</v>
      </c>
      <c r="D20" s="27">
        <v>15145.60977</v>
      </c>
      <c r="E20" s="38">
        <f t="shared" si="1"/>
        <v>0.9201911253280839</v>
      </c>
      <c r="G20" s="55"/>
      <c r="H20" s="18"/>
      <c r="I20" s="13"/>
    </row>
    <row r="21" spans="1:9" ht="30" customHeight="1">
      <c r="A21" s="44" t="s">
        <v>198</v>
      </c>
      <c r="B21" s="45" t="s">
        <v>199</v>
      </c>
      <c r="C21" s="298">
        <v>0</v>
      </c>
      <c r="D21" s="28">
        <v>123.1277</v>
      </c>
      <c r="E21" s="38">
        <v>1</v>
      </c>
      <c r="G21" s="55"/>
      <c r="H21" s="17"/>
      <c r="I21" s="13"/>
    </row>
    <row r="22" spans="1:9" ht="22.5" customHeight="1">
      <c r="A22" s="174" t="s">
        <v>34</v>
      </c>
      <c r="B22" s="42" t="s">
        <v>3</v>
      </c>
      <c r="C22" s="46">
        <f>C23</f>
        <v>3600</v>
      </c>
      <c r="D22" s="46">
        <f>D23</f>
        <v>4853.96332</v>
      </c>
      <c r="E22" s="37">
        <f t="shared" si="1"/>
        <v>1.3483231444444443</v>
      </c>
      <c r="G22" s="55"/>
      <c r="H22" s="19"/>
      <c r="I22" s="13"/>
    </row>
    <row r="23" spans="1:9" ht="41.25" customHeight="1">
      <c r="A23" s="44" t="s">
        <v>48</v>
      </c>
      <c r="B23" s="47" t="s">
        <v>65</v>
      </c>
      <c r="C23" s="206">
        <v>3600</v>
      </c>
      <c r="D23" s="27">
        <v>4853.96332</v>
      </c>
      <c r="E23" s="38">
        <f t="shared" si="1"/>
        <v>1.3483231444444443</v>
      </c>
      <c r="G23" s="55"/>
      <c r="H23" s="19"/>
      <c r="I23" s="13"/>
    </row>
    <row r="24" spans="1:9" ht="27" customHeight="1">
      <c r="A24" s="174" t="s">
        <v>35</v>
      </c>
      <c r="B24" s="42" t="s">
        <v>49</v>
      </c>
      <c r="C24" s="46">
        <f>C25</f>
        <v>0</v>
      </c>
      <c r="D24" s="46">
        <f>D25</f>
        <v>0</v>
      </c>
      <c r="E24" s="37">
        <v>0</v>
      </c>
      <c r="G24" s="55"/>
      <c r="H24" s="17"/>
      <c r="I24" s="13"/>
    </row>
    <row r="25" spans="1:9" ht="18" customHeight="1">
      <c r="A25" s="41" t="s">
        <v>66</v>
      </c>
      <c r="B25" s="48" t="s">
        <v>50</v>
      </c>
      <c r="C25" s="300">
        <f>C26</f>
        <v>0</v>
      </c>
      <c r="D25" s="300">
        <f>D26</f>
        <v>0</v>
      </c>
      <c r="E25" s="38">
        <v>0</v>
      </c>
      <c r="G25" s="55"/>
      <c r="H25" s="17"/>
      <c r="I25" s="13"/>
    </row>
    <row r="26" spans="1:9" ht="19.5" customHeight="1">
      <c r="A26" s="44" t="s">
        <v>51</v>
      </c>
      <c r="B26" s="47" t="s">
        <v>67</v>
      </c>
      <c r="C26" s="304">
        <v>0</v>
      </c>
      <c r="D26" s="27">
        <v>0</v>
      </c>
      <c r="E26" s="38">
        <v>0</v>
      </c>
      <c r="G26" s="55"/>
      <c r="H26" s="21"/>
      <c r="I26" s="13"/>
    </row>
    <row r="27" spans="1:9" ht="33.75" customHeight="1">
      <c r="A27" s="41" t="s">
        <v>36</v>
      </c>
      <c r="B27" s="42" t="s">
        <v>21</v>
      </c>
      <c r="C27" s="46">
        <f>C28+C30</f>
        <v>250</v>
      </c>
      <c r="D27" s="46">
        <f>D28+D30</f>
        <v>0</v>
      </c>
      <c r="E27" s="37">
        <f t="shared" si="1"/>
        <v>0</v>
      </c>
      <c r="G27" s="55"/>
      <c r="H27" s="19"/>
      <c r="I27" s="13"/>
    </row>
    <row r="28" spans="1:9" ht="32.25" customHeight="1">
      <c r="A28" s="41" t="s">
        <v>37</v>
      </c>
      <c r="B28" s="48" t="s">
        <v>22</v>
      </c>
      <c r="C28" s="300">
        <f>C29</f>
        <v>250</v>
      </c>
      <c r="D28" s="300">
        <f>D29</f>
        <v>0</v>
      </c>
      <c r="E28" s="37">
        <f t="shared" si="1"/>
        <v>0</v>
      </c>
      <c r="G28" s="55"/>
      <c r="H28" s="21"/>
      <c r="I28" s="13"/>
    </row>
    <row r="29" spans="1:9" ht="52.5" customHeight="1">
      <c r="A29" s="44" t="s">
        <v>38</v>
      </c>
      <c r="B29" s="47" t="s">
        <v>68</v>
      </c>
      <c r="C29" s="299">
        <v>250</v>
      </c>
      <c r="D29" s="208">
        <v>0</v>
      </c>
      <c r="E29" s="38">
        <f t="shared" si="1"/>
        <v>0</v>
      </c>
      <c r="G29" s="55"/>
      <c r="H29" s="21"/>
      <c r="I29" s="13"/>
    </row>
    <row r="30" spans="1:9" ht="54.75" customHeight="1">
      <c r="A30" s="41" t="s">
        <v>200</v>
      </c>
      <c r="B30" s="175" t="s">
        <v>332</v>
      </c>
      <c r="C30" s="300">
        <f>C31</f>
        <v>0</v>
      </c>
      <c r="D30" s="300">
        <f>D31</f>
        <v>0</v>
      </c>
      <c r="E30" s="38">
        <v>0</v>
      </c>
      <c r="G30" s="55"/>
      <c r="H30" s="22"/>
      <c r="I30" s="13"/>
    </row>
    <row r="31" spans="1:9" ht="66.75" customHeight="1">
      <c r="A31" s="44" t="s">
        <v>201</v>
      </c>
      <c r="B31" s="176" t="s">
        <v>202</v>
      </c>
      <c r="C31" s="299">
        <v>0</v>
      </c>
      <c r="D31" s="28">
        <v>0</v>
      </c>
      <c r="E31" s="38">
        <v>0</v>
      </c>
      <c r="G31" s="55"/>
      <c r="H31" s="14"/>
      <c r="I31" s="13"/>
    </row>
    <row r="32" spans="1:8" ht="32.25" customHeight="1">
      <c r="A32" s="41" t="s">
        <v>39</v>
      </c>
      <c r="B32" s="42" t="s">
        <v>333</v>
      </c>
      <c r="C32" s="46">
        <f>C33+C35</f>
        <v>0</v>
      </c>
      <c r="D32" s="46">
        <f>D33+D35</f>
        <v>309.6</v>
      </c>
      <c r="E32" s="37">
        <v>1</v>
      </c>
      <c r="G32" s="55"/>
      <c r="H32" s="58"/>
    </row>
    <row r="33" spans="1:8" ht="21.75" customHeight="1">
      <c r="A33" s="41" t="s">
        <v>334</v>
      </c>
      <c r="B33" s="48" t="s">
        <v>335</v>
      </c>
      <c r="C33" s="300">
        <v>0</v>
      </c>
      <c r="D33" s="300">
        <v>0</v>
      </c>
      <c r="E33" s="37">
        <v>0</v>
      </c>
      <c r="G33" s="55"/>
      <c r="H33" s="58"/>
    </row>
    <row r="34" spans="1:8" ht="42" customHeight="1">
      <c r="A34" s="44" t="s">
        <v>336</v>
      </c>
      <c r="B34" s="177" t="s">
        <v>337</v>
      </c>
      <c r="C34" s="207">
        <v>0</v>
      </c>
      <c r="D34" s="207">
        <v>0</v>
      </c>
      <c r="E34" s="38">
        <v>0</v>
      </c>
      <c r="G34" s="55"/>
      <c r="H34" s="58"/>
    </row>
    <row r="35" spans="1:8" ht="23.25" customHeight="1">
      <c r="A35" s="41" t="s">
        <v>339</v>
      </c>
      <c r="B35" s="48" t="s">
        <v>340</v>
      </c>
      <c r="C35" s="46">
        <f>C36</f>
        <v>0</v>
      </c>
      <c r="D35" s="46">
        <f>D36</f>
        <v>309.6</v>
      </c>
      <c r="E35" s="37">
        <v>1</v>
      </c>
      <c r="G35" s="55"/>
      <c r="H35" s="58"/>
    </row>
    <row r="36" spans="1:8" ht="30" customHeight="1">
      <c r="A36" s="41" t="s">
        <v>342</v>
      </c>
      <c r="B36" s="49" t="s">
        <v>343</v>
      </c>
      <c r="C36" s="300">
        <f>C37+C38</f>
        <v>0</v>
      </c>
      <c r="D36" s="300">
        <f>D37+D38</f>
        <v>309.6</v>
      </c>
      <c r="E36" s="37">
        <v>1</v>
      </c>
      <c r="G36" s="55"/>
      <c r="H36" s="58"/>
    </row>
    <row r="37" spans="1:8" ht="51.75" customHeight="1">
      <c r="A37" s="44" t="s">
        <v>345</v>
      </c>
      <c r="B37" s="47" t="s">
        <v>70</v>
      </c>
      <c r="C37" s="299">
        <v>0</v>
      </c>
      <c r="D37" s="33">
        <v>309.6</v>
      </c>
      <c r="E37" s="38">
        <v>1</v>
      </c>
      <c r="G37" s="55"/>
      <c r="H37" s="58"/>
    </row>
    <row r="38" spans="1:8" ht="33" customHeight="1">
      <c r="A38" s="44" t="s">
        <v>347</v>
      </c>
      <c r="B38" s="177" t="s">
        <v>348</v>
      </c>
      <c r="C38" s="298">
        <v>0</v>
      </c>
      <c r="D38" s="28">
        <v>0</v>
      </c>
      <c r="E38" s="38">
        <v>0</v>
      </c>
      <c r="G38" s="55"/>
      <c r="H38" s="58"/>
    </row>
    <row r="39" spans="1:8" ht="22.5" customHeight="1">
      <c r="A39" s="41" t="s">
        <v>203</v>
      </c>
      <c r="B39" s="42" t="s">
        <v>204</v>
      </c>
      <c r="C39" s="46">
        <v>0</v>
      </c>
      <c r="D39" s="46">
        <v>0</v>
      </c>
      <c r="E39" s="37">
        <v>0</v>
      </c>
      <c r="G39" s="55"/>
      <c r="H39" s="58"/>
    </row>
    <row r="40" spans="1:8" ht="19.5" customHeight="1">
      <c r="A40" s="41" t="s">
        <v>205</v>
      </c>
      <c r="B40" s="48" t="s">
        <v>206</v>
      </c>
      <c r="C40" s="300">
        <v>0</v>
      </c>
      <c r="D40" s="300">
        <v>0</v>
      </c>
      <c r="E40" s="37">
        <v>0</v>
      </c>
      <c r="G40" s="55"/>
      <c r="H40" s="58"/>
    </row>
    <row r="41" spans="1:8" ht="33" customHeight="1">
      <c r="A41" s="44" t="s">
        <v>207</v>
      </c>
      <c r="B41" s="45" t="s">
        <v>208</v>
      </c>
      <c r="C41" s="298">
        <v>0</v>
      </c>
      <c r="D41" s="308">
        <v>0</v>
      </c>
      <c r="E41" s="38">
        <v>0</v>
      </c>
      <c r="G41" s="55"/>
      <c r="H41" s="58"/>
    </row>
    <row r="42" spans="1:8" ht="24" customHeight="1">
      <c r="A42" s="174" t="s">
        <v>40</v>
      </c>
      <c r="B42" s="42" t="s">
        <v>23</v>
      </c>
      <c r="C42" s="46">
        <f>C43+C46+C48+C50+C52</f>
        <v>1800</v>
      </c>
      <c r="D42" s="46">
        <f>D43+D46+D48+D50+D52</f>
        <v>4012.16862</v>
      </c>
      <c r="E42" s="37">
        <f>D42/C42</f>
        <v>2.2289825666666667</v>
      </c>
      <c r="G42" s="55"/>
      <c r="H42" s="58"/>
    </row>
    <row r="43" spans="1:8" ht="41.25" customHeight="1">
      <c r="A43" s="174" t="s">
        <v>41</v>
      </c>
      <c r="B43" s="50" t="s">
        <v>71</v>
      </c>
      <c r="C43" s="43">
        <f>C44+C45</f>
        <v>600</v>
      </c>
      <c r="D43" s="43">
        <f>D44+D45</f>
        <v>912.7</v>
      </c>
      <c r="E43" s="37">
        <f>D43/C43</f>
        <v>1.5211666666666668</v>
      </c>
      <c r="G43" s="55"/>
      <c r="H43" s="58"/>
    </row>
    <row r="44" spans="1:8" ht="38.25" customHeight="1">
      <c r="A44" s="44" t="s">
        <v>41</v>
      </c>
      <c r="B44" s="45" t="s">
        <v>71</v>
      </c>
      <c r="C44" s="298">
        <v>600</v>
      </c>
      <c r="D44" s="304">
        <v>912.7</v>
      </c>
      <c r="E44" s="38">
        <f>D44/C44</f>
        <v>1.5211666666666668</v>
      </c>
      <c r="G44" s="55"/>
      <c r="H44" s="58"/>
    </row>
    <row r="45" spans="1:8" ht="45" customHeight="1">
      <c r="A45" s="44" t="s">
        <v>41</v>
      </c>
      <c r="B45" s="45" t="s">
        <v>71</v>
      </c>
      <c r="C45" s="298">
        <v>0</v>
      </c>
      <c r="D45" s="304">
        <v>0</v>
      </c>
      <c r="E45" s="38">
        <v>0</v>
      </c>
      <c r="G45" s="55"/>
      <c r="H45" s="58"/>
    </row>
    <row r="46" spans="1:8" ht="36.75" customHeight="1">
      <c r="A46" s="174" t="s">
        <v>209</v>
      </c>
      <c r="B46" s="42" t="s">
        <v>210</v>
      </c>
      <c r="C46" s="46">
        <v>0</v>
      </c>
      <c r="D46" s="46">
        <v>0</v>
      </c>
      <c r="E46" s="37">
        <v>0</v>
      </c>
      <c r="G46" s="55"/>
      <c r="H46" s="58"/>
    </row>
    <row r="47" spans="1:8" ht="48" customHeight="1">
      <c r="A47" s="44" t="s">
        <v>211</v>
      </c>
      <c r="B47" s="45" t="s">
        <v>212</v>
      </c>
      <c r="C47" s="206">
        <v>0</v>
      </c>
      <c r="D47" s="207">
        <v>0</v>
      </c>
      <c r="E47" s="38">
        <v>0</v>
      </c>
      <c r="G47" s="55"/>
      <c r="H47" s="58"/>
    </row>
    <row r="48" spans="1:27" ht="36.75" customHeight="1">
      <c r="A48" s="174" t="s">
        <v>213</v>
      </c>
      <c r="B48" s="42" t="s">
        <v>214</v>
      </c>
      <c r="C48" s="46">
        <v>0</v>
      </c>
      <c r="D48" s="46">
        <v>0</v>
      </c>
      <c r="E48" s="37">
        <v>0</v>
      </c>
      <c r="F48" s="181"/>
      <c r="G48" s="55"/>
      <c r="H48" s="182"/>
      <c r="I48" s="13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45.75" customHeight="1">
      <c r="A49" s="44" t="s">
        <v>215</v>
      </c>
      <c r="B49" s="45" t="s">
        <v>216</v>
      </c>
      <c r="C49" s="206">
        <v>0</v>
      </c>
      <c r="D49" s="207">
        <v>0</v>
      </c>
      <c r="E49" s="38">
        <v>0</v>
      </c>
      <c r="F49" s="181"/>
      <c r="G49" s="55"/>
      <c r="H49" s="13"/>
      <c r="I49" s="13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46.5" customHeight="1">
      <c r="A50" s="174" t="s">
        <v>217</v>
      </c>
      <c r="B50" s="42" t="s">
        <v>350</v>
      </c>
      <c r="C50" s="46">
        <f>C51</f>
        <v>500</v>
      </c>
      <c r="D50" s="46">
        <f>D51</f>
        <v>1702</v>
      </c>
      <c r="E50" s="37">
        <f aca="true" t="shared" si="2" ref="E50:E55">D50/C50</f>
        <v>3.404</v>
      </c>
      <c r="F50" s="181"/>
      <c r="G50" s="55"/>
      <c r="H50" s="13"/>
      <c r="I50" s="13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51.75" customHeight="1">
      <c r="A51" s="44" t="s">
        <v>90</v>
      </c>
      <c r="B51" s="64" t="s">
        <v>351</v>
      </c>
      <c r="C51" s="206">
        <v>500</v>
      </c>
      <c r="D51" s="209">
        <v>1702</v>
      </c>
      <c r="E51" s="38">
        <f t="shared" si="2"/>
        <v>3.404</v>
      </c>
      <c r="F51" s="181"/>
      <c r="G51" s="55"/>
      <c r="H51" s="13"/>
      <c r="I51" s="13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33" customHeight="1">
      <c r="A52" s="174" t="s">
        <v>72</v>
      </c>
      <c r="B52" s="42" t="s">
        <v>25</v>
      </c>
      <c r="C52" s="46">
        <f>C53</f>
        <v>700</v>
      </c>
      <c r="D52" s="46">
        <f>D53</f>
        <v>1397.46862</v>
      </c>
      <c r="E52" s="37">
        <f t="shared" si="2"/>
        <v>1.996383742857143</v>
      </c>
      <c r="F52" s="23"/>
      <c r="G52" s="13"/>
      <c r="H52" s="13"/>
      <c r="I52" s="13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49.5" customHeight="1">
      <c r="A53" s="174" t="s">
        <v>52</v>
      </c>
      <c r="B53" s="42" t="s">
        <v>73</v>
      </c>
      <c r="C53" s="46">
        <f>C54+C59</f>
        <v>700</v>
      </c>
      <c r="D53" s="46">
        <f>D54+D59</f>
        <v>1397.46862</v>
      </c>
      <c r="E53" s="37">
        <f t="shared" si="2"/>
        <v>1.996383742857143</v>
      </c>
      <c r="F53" s="23"/>
      <c r="G53" s="13"/>
      <c r="H53" s="13"/>
      <c r="I53" s="13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42.75" customHeight="1">
      <c r="A54" s="41" t="s">
        <v>53</v>
      </c>
      <c r="B54" s="302" t="s">
        <v>352</v>
      </c>
      <c r="C54" s="303">
        <f>SUM(C55:C58)</f>
        <v>650</v>
      </c>
      <c r="D54" s="303">
        <f>SUM(D55:D58)</f>
        <v>1142</v>
      </c>
      <c r="E54" s="37">
        <f t="shared" si="2"/>
        <v>1.756923076923077</v>
      </c>
      <c r="F54" s="23"/>
      <c r="G54" s="13"/>
      <c r="H54" s="13"/>
      <c r="I54" s="13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34.5" customHeight="1">
      <c r="A55" s="44" t="s">
        <v>53</v>
      </c>
      <c r="B55" s="47" t="s">
        <v>352</v>
      </c>
      <c r="C55" s="299">
        <v>600</v>
      </c>
      <c r="D55" s="207">
        <v>1055</v>
      </c>
      <c r="E55" s="38">
        <f t="shared" si="2"/>
        <v>1.7583333333333333</v>
      </c>
      <c r="F55" s="23"/>
      <c r="G55" s="13"/>
      <c r="H55" s="13"/>
      <c r="I55" s="13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42" customHeight="1">
      <c r="A56" s="44" t="s">
        <v>53</v>
      </c>
      <c r="B56" s="47" t="s">
        <v>352</v>
      </c>
      <c r="C56" s="299">
        <v>30</v>
      </c>
      <c r="D56" s="299">
        <v>0</v>
      </c>
      <c r="E56" s="38">
        <v>0</v>
      </c>
      <c r="F56" s="23"/>
      <c r="H56" s="13"/>
      <c r="I56" s="13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36" customHeight="1">
      <c r="A57" s="44" t="s">
        <v>53</v>
      </c>
      <c r="B57" s="47" t="s">
        <v>352</v>
      </c>
      <c r="C57" s="299">
        <v>20</v>
      </c>
      <c r="D57" s="207">
        <f>87</f>
        <v>87</v>
      </c>
      <c r="E57" s="38">
        <f>D57/C57</f>
        <v>4.35</v>
      </c>
      <c r="F57" s="23"/>
      <c r="G57" s="13"/>
      <c r="H57" s="13"/>
      <c r="I57" s="13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</row>
    <row r="58" spans="1:27" ht="42" customHeight="1">
      <c r="A58" s="44" t="s">
        <v>53</v>
      </c>
      <c r="B58" s="47" t="s">
        <v>352</v>
      </c>
      <c r="C58" s="299">
        <v>0</v>
      </c>
      <c r="D58" s="208">
        <v>0</v>
      </c>
      <c r="E58" s="38">
        <v>0</v>
      </c>
      <c r="F58" s="23"/>
      <c r="G58" s="13" t="s">
        <v>356</v>
      </c>
      <c r="H58" s="13"/>
      <c r="I58" s="13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</row>
    <row r="59" spans="1:27" ht="47.25" customHeight="1">
      <c r="A59" s="41" t="s">
        <v>54</v>
      </c>
      <c r="B59" s="302" t="s">
        <v>218</v>
      </c>
      <c r="C59" s="43">
        <v>50</v>
      </c>
      <c r="D59" s="43">
        <v>255.46862</v>
      </c>
      <c r="E59" s="37">
        <f>D59/C59</f>
        <v>5.1093724</v>
      </c>
      <c r="F59" s="23"/>
      <c r="G59" s="13"/>
      <c r="H59" s="13"/>
      <c r="I59" s="13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30" customHeight="1">
      <c r="A60" s="174" t="s">
        <v>42</v>
      </c>
      <c r="B60" s="42" t="s">
        <v>10</v>
      </c>
      <c r="C60" s="46">
        <f>C61+C63</f>
        <v>0</v>
      </c>
      <c r="D60" s="46">
        <f>D61+D63</f>
        <v>29.3816</v>
      </c>
      <c r="E60" s="37">
        <v>0</v>
      </c>
      <c r="F60" s="23"/>
      <c r="G60" s="13"/>
      <c r="H60" s="13"/>
      <c r="I60" s="13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ht="31.5" customHeight="1">
      <c r="A61" s="174" t="s">
        <v>219</v>
      </c>
      <c r="B61" s="42" t="s">
        <v>220</v>
      </c>
      <c r="C61" s="46">
        <v>0</v>
      </c>
      <c r="D61" s="46">
        <v>0</v>
      </c>
      <c r="E61" s="37">
        <v>0</v>
      </c>
      <c r="F61" s="23"/>
      <c r="G61" s="13"/>
      <c r="H61" s="13"/>
      <c r="I61" s="13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ht="31.5" customHeight="1">
      <c r="A62" s="178" t="s">
        <v>221</v>
      </c>
      <c r="B62" s="47" t="s">
        <v>222</v>
      </c>
      <c r="C62" s="298">
        <v>0</v>
      </c>
      <c r="D62" s="298">
        <v>0</v>
      </c>
      <c r="E62" s="38">
        <v>0</v>
      </c>
      <c r="F62" s="23"/>
      <c r="G62" s="13"/>
      <c r="H62" s="13"/>
      <c r="I62" s="13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ht="30.75" customHeight="1">
      <c r="A63" s="174" t="s">
        <v>43</v>
      </c>
      <c r="B63" s="42" t="s">
        <v>26</v>
      </c>
      <c r="C63" s="46">
        <v>0</v>
      </c>
      <c r="D63" s="46">
        <f>D64</f>
        <v>29.3816</v>
      </c>
      <c r="E63" s="37">
        <v>1</v>
      </c>
      <c r="F63" s="23"/>
      <c r="G63" s="13"/>
      <c r="H63" s="13"/>
      <c r="I63" s="13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ht="36" customHeight="1">
      <c r="A64" s="44" t="s">
        <v>44</v>
      </c>
      <c r="B64" s="45" t="s">
        <v>57</v>
      </c>
      <c r="C64" s="304">
        <v>0</v>
      </c>
      <c r="D64" s="207">
        <v>29.3816</v>
      </c>
      <c r="E64" s="38">
        <v>1</v>
      </c>
      <c r="F64" s="23"/>
      <c r="G64" s="13"/>
      <c r="H64" s="13"/>
      <c r="I64" s="13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ht="25.5" customHeight="1">
      <c r="A65" s="174" t="s">
        <v>45</v>
      </c>
      <c r="B65" s="51" t="s">
        <v>27</v>
      </c>
      <c r="C65" s="46">
        <f>C66+C78+C80</f>
        <v>2822.3999999999996</v>
      </c>
      <c r="D65" s="46">
        <f>D66+D78+D80</f>
        <v>2868.2803599999997</v>
      </c>
      <c r="E65" s="37">
        <f>D65/C65</f>
        <v>1.0162557964852608</v>
      </c>
      <c r="F65" s="23"/>
      <c r="G65" s="13"/>
      <c r="H65" s="13"/>
      <c r="I65" s="13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ht="36" customHeight="1">
      <c r="A66" s="174" t="s">
        <v>74</v>
      </c>
      <c r="B66" s="42" t="s">
        <v>75</v>
      </c>
      <c r="C66" s="46">
        <f>C67+C69+C71</f>
        <v>2822.3999999999996</v>
      </c>
      <c r="D66" s="46">
        <f>D67+D69+D71</f>
        <v>2868.2803599999997</v>
      </c>
      <c r="E66" s="37">
        <f>D66/C66</f>
        <v>1.0162557964852608</v>
      </c>
      <c r="F66" s="23"/>
      <c r="G66" s="13"/>
      <c r="H66" s="13"/>
      <c r="I66" s="13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ht="25.5" customHeight="1">
      <c r="A67" s="174" t="s">
        <v>223</v>
      </c>
      <c r="B67" s="42" t="s">
        <v>224</v>
      </c>
      <c r="C67" s="46">
        <v>0</v>
      </c>
      <c r="D67" s="46">
        <f>D68</f>
        <v>0</v>
      </c>
      <c r="E67" s="37">
        <v>0</v>
      </c>
      <c r="F67" s="23"/>
      <c r="G67" s="13"/>
      <c r="H67" s="13"/>
      <c r="I67" s="13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ht="30.75" customHeight="1">
      <c r="A68" s="44" t="s">
        <v>225</v>
      </c>
      <c r="B68" s="45" t="s">
        <v>226</v>
      </c>
      <c r="C68" s="305">
        <v>0</v>
      </c>
      <c r="D68" s="207">
        <v>0</v>
      </c>
      <c r="E68" s="38">
        <v>0</v>
      </c>
      <c r="F68" s="388"/>
      <c r="G68" s="388"/>
      <c r="H68" s="183"/>
      <c r="I68" s="184"/>
      <c r="J68" s="181"/>
      <c r="K68" s="181"/>
      <c r="L68" s="181"/>
      <c r="M68" s="185"/>
      <c r="N68" s="185"/>
      <c r="O68" s="185"/>
      <c r="P68" s="185"/>
      <c r="Q68" s="185"/>
      <c r="R68" s="181"/>
      <c r="S68" s="181"/>
      <c r="T68" s="181"/>
      <c r="U68" s="181"/>
      <c r="V68" s="181"/>
      <c r="W68" s="181"/>
      <c r="X68" s="181"/>
      <c r="Y68" s="181"/>
      <c r="Z68" s="181"/>
      <c r="AA68" s="181"/>
    </row>
    <row r="69" spans="1:27" ht="35.25" customHeight="1">
      <c r="A69" s="174" t="s">
        <v>227</v>
      </c>
      <c r="B69" s="42" t="s">
        <v>354</v>
      </c>
      <c r="C69" s="46">
        <v>0</v>
      </c>
      <c r="D69" s="46">
        <v>0</v>
      </c>
      <c r="E69" s="37">
        <v>0</v>
      </c>
      <c r="F69" s="186"/>
      <c r="G69" s="187"/>
      <c r="H69" s="188"/>
      <c r="I69" s="188"/>
      <c r="J69" s="181"/>
      <c r="K69" s="181"/>
      <c r="L69" s="181"/>
      <c r="M69" s="185"/>
      <c r="N69" s="185"/>
      <c r="O69" s="185"/>
      <c r="P69" s="185"/>
      <c r="Q69" s="185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ht="31.5" customHeight="1">
      <c r="A70" s="41" t="s">
        <v>228</v>
      </c>
      <c r="B70" s="45" t="s">
        <v>229</v>
      </c>
      <c r="C70" s="305">
        <v>0</v>
      </c>
      <c r="D70" s="305">
        <v>0</v>
      </c>
      <c r="E70" s="315">
        <v>0</v>
      </c>
      <c r="F70" s="189"/>
      <c r="G70" s="190"/>
      <c r="H70" s="191"/>
      <c r="I70" s="192"/>
      <c r="J70" s="181"/>
      <c r="K70" s="181"/>
      <c r="L70" s="181"/>
      <c r="M70" s="185"/>
      <c r="N70" s="185"/>
      <c r="O70" s="185"/>
      <c r="P70" s="185"/>
      <c r="Q70" s="185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ht="29.25" customHeight="1">
      <c r="A71" s="174" t="s">
        <v>46</v>
      </c>
      <c r="B71" s="42" t="s">
        <v>76</v>
      </c>
      <c r="C71" s="46">
        <f>C72+C75</f>
        <v>2822.3999999999996</v>
      </c>
      <c r="D71" s="46">
        <f>D72+D75</f>
        <v>2868.2803599999997</v>
      </c>
      <c r="E71" s="37">
        <f aca="true" t="shared" si="3" ref="E71:E77">D71/C71</f>
        <v>1.0162557964852608</v>
      </c>
      <c r="F71" s="189"/>
      <c r="G71" s="193"/>
      <c r="H71" s="194"/>
      <c r="I71" s="195"/>
      <c r="J71" s="181"/>
      <c r="K71" s="181"/>
      <c r="L71" s="181"/>
      <c r="M71" s="181"/>
      <c r="N71" s="181"/>
      <c r="O71" s="185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ht="51.75" customHeight="1">
      <c r="A72" s="41" t="s">
        <v>58</v>
      </c>
      <c r="B72" s="42" t="s">
        <v>59</v>
      </c>
      <c r="C72" s="300">
        <f>C73+C74</f>
        <v>1278.6</v>
      </c>
      <c r="D72" s="300">
        <f>D73+D74</f>
        <v>1219.9</v>
      </c>
      <c r="E72" s="37">
        <f t="shared" si="3"/>
        <v>0.9540904113874552</v>
      </c>
      <c r="F72" s="196"/>
      <c r="G72" s="190"/>
      <c r="H72" s="194"/>
      <c r="I72" s="195"/>
      <c r="J72" s="181"/>
      <c r="K72" s="181"/>
      <c r="L72" s="181"/>
      <c r="M72" s="185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ht="45" customHeight="1">
      <c r="A73" s="41" t="s">
        <v>81</v>
      </c>
      <c r="B73" s="45" t="s">
        <v>82</v>
      </c>
      <c r="C73" s="305">
        <f>1232.8+40.8</f>
        <v>1273.6</v>
      </c>
      <c r="D73" s="310">
        <v>1219.9</v>
      </c>
      <c r="E73" s="38">
        <f t="shared" si="3"/>
        <v>0.957836055276382</v>
      </c>
      <c r="F73" s="197"/>
      <c r="G73" s="198"/>
      <c r="H73" s="199"/>
      <c r="I73" s="200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</row>
    <row r="74" spans="1:27" ht="60" customHeight="1">
      <c r="A74" s="41" t="s">
        <v>83</v>
      </c>
      <c r="B74" s="64" t="s">
        <v>84</v>
      </c>
      <c r="C74" s="298">
        <v>5</v>
      </c>
      <c r="D74" s="309">
        <v>0</v>
      </c>
      <c r="E74" s="201">
        <f t="shared" si="3"/>
        <v>0</v>
      </c>
      <c r="F74" s="197"/>
      <c r="G74" s="198"/>
      <c r="H74" s="199"/>
      <c r="I74" s="200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</row>
    <row r="75" spans="1:6" ht="39.75" customHeight="1">
      <c r="A75" s="41" t="s">
        <v>85</v>
      </c>
      <c r="B75" s="48" t="s">
        <v>230</v>
      </c>
      <c r="C75" s="300">
        <f>C76+C77</f>
        <v>1543.8</v>
      </c>
      <c r="D75" s="300">
        <f>D76+D77</f>
        <v>1648.3803599999999</v>
      </c>
      <c r="E75" s="314">
        <f t="shared" si="3"/>
        <v>1.0677421686746988</v>
      </c>
      <c r="F75" s="14"/>
    </row>
    <row r="76" spans="1:6" ht="30.75" customHeight="1">
      <c r="A76" s="44" t="s">
        <v>60</v>
      </c>
      <c r="B76" s="45" t="s">
        <v>86</v>
      </c>
      <c r="C76" s="305">
        <v>1203.6</v>
      </c>
      <c r="D76" s="311">
        <v>1273.14834</v>
      </c>
      <c r="E76" s="313">
        <f t="shared" si="3"/>
        <v>1.057783599202393</v>
      </c>
      <c r="F76" s="14"/>
    </row>
    <row r="77" spans="1:6" ht="31.5" customHeight="1">
      <c r="A77" s="44" t="s">
        <v>78</v>
      </c>
      <c r="B77" s="45" t="s">
        <v>89</v>
      </c>
      <c r="C77" s="305">
        <v>340.2</v>
      </c>
      <c r="D77" s="312">
        <v>375.23202</v>
      </c>
      <c r="E77" s="313">
        <f t="shared" si="3"/>
        <v>1.1029747795414462</v>
      </c>
      <c r="F77" s="14"/>
    </row>
    <row r="78" spans="1:6" ht="20.25" customHeight="1">
      <c r="A78" s="179" t="s">
        <v>231</v>
      </c>
      <c r="B78" s="306" t="s">
        <v>232</v>
      </c>
      <c r="C78" s="210">
        <v>0</v>
      </c>
      <c r="D78" s="381">
        <f>D79</f>
        <v>0</v>
      </c>
      <c r="E78" s="314">
        <v>0</v>
      </c>
      <c r="F78" s="14"/>
    </row>
    <row r="79" spans="1:6" ht="32.25" customHeight="1">
      <c r="A79" s="301" t="s">
        <v>233</v>
      </c>
      <c r="B79" s="45" t="s">
        <v>234</v>
      </c>
      <c r="C79" s="305">
        <v>0</v>
      </c>
      <c r="D79" s="305">
        <v>0</v>
      </c>
      <c r="E79" s="313">
        <v>0</v>
      </c>
      <c r="F79" s="14"/>
    </row>
    <row r="80" spans="1:6" ht="102.75" customHeight="1">
      <c r="A80" s="297" t="s">
        <v>235</v>
      </c>
      <c r="B80" s="194" t="s">
        <v>355</v>
      </c>
      <c r="C80" s="46">
        <v>0</v>
      </c>
      <c r="D80" s="46">
        <v>0</v>
      </c>
      <c r="E80" s="313">
        <v>0</v>
      </c>
      <c r="F80" s="14"/>
    </row>
    <row r="81" spans="1:6" ht="15.75">
      <c r="A81" s="180"/>
      <c r="B81" s="307" t="s">
        <v>4</v>
      </c>
      <c r="C81" s="54">
        <f>C65+C11</f>
        <v>37831.6</v>
      </c>
      <c r="D81" s="54">
        <f>D65+D11</f>
        <v>42735.2691</v>
      </c>
      <c r="E81" s="314">
        <f>D81/C81</f>
        <v>1.129618337580224</v>
      </c>
      <c r="F81" s="14"/>
    </row>
    <row r="82" spans="5:6" ht="12.75">
      <c r="E82" s="14"/>
      <c r="F82" s="14"/>
    </row>
    <row r="83" spans="5:6" ht="12.75">
      <c r="E83" s="14"/>
      <c r="F83" s="14"/>
    </row>
    <row r="84" spans="5:6" ht="12.75">
      <c r="E84" s="14"/>
      <c r="F84" s="14"/>
    </row>
    <row r="85" spans="5:6" ht="12.75">
      <c r="E85" s="14"/>
      <c r="F85" s="14"/>
    </row>
    <row r="86" spans="5:6" ht="12.75">
      <c r="E86" s="14"/>
      <c r="F86" s="14"/>
    </row>
    <row r="87" spans="5:6" ht="12.75">
      <c r="E87" s="14"/>
      <c r="F87" s="14"/>
    </row>
    <row r="88" spans="5:6" ht="12.75">
      <c r="E88" s="14"/>
      <c r="F88" s="14"/>
    </row>
    <row r="89" spans="5:6" ht="12.75">
      <c r="E89" s="14"/>
      <c r="F89" s="14"/>
    </row>
    <row r="90" spans="5:6" ht="12.75">
      <c r="E90" s="14"/>
      <c r="F90" s="14"/>
    </row>
    <row r="91" spans="5:6" ht="12.75">
      <c r="E91" s="14"/>
      <c r="F91" s="14"/>
    </row>
    <row r="92" spans="5:6" ht="12.75">
      <c r="E92" s="14"/>
      <c r="F92" s="14"/>
    </row>
    <row r="93" spans="5:6" ht="12.75">
      <c r="E93" s="14"/>
      <c r="F93" s="14"/>
    </row>
    <row r="94" spans="5:6" ht="12.75">
      <c r="E94" s="14"/>
      <c r="F94" s="14"/>
    </row>
  </sheetData>
  <sheetProtection/>
  <mergeCells count="1">
    <mergeCell ref="F68:G6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"/>
  <sheetViews>
    <sheetView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98.75390625" style="9" customWidth="1"/>
    <col min="2" max="2" width="24.25390625" style="9" customWidth="1"/>
    <col min="3" max="3" width="11.375" style="9" customWidth="1"/>
    <col min="4" max="4" width="8.375" style="9" customWidth="1"/>
    <col min="5" max="5" width="21.00390625" style="10" customWidth="1"/>
    <col min="6" max="6" width="8.25390625" style="10" customWidth="1"/>
    <col min="7" max="7" width="15.375" style="10" customWidth="1"/>
    <col min="8" max="8" width="8.125" style="9" customWidth="1"/>
    <col min="9" max="16384" width="9.125" style="9" customWidth="1"/>
  </cols>
  <sheetData>
    <row r="1" spans="2:6" ht="12.75">
      <c r="B1" s="29" t="s">
        <v>110</v>
      </c>
      <c r="E1" s="14"/>
      <c r="F1" s="9"/>
    </row>
    <row r="2" spans="2:6" ht="12.75">
      <c r="B2" s="68" t="s">
        <v>544</v>
      </c>
      <c r="D2" s="30"/>
      <c r="E2" s="14"/>
      <c r="F2" s="9"/>
    </row>
    <row r="3" spans="2:6" ht="12.75">
      <c r="B3" s="36" t="s">
        <v>498</v>
      </c>
      <c r="D3" s="30"/>
      <c r="E3" s="14"/>
      <c r="F3" s="9"/>
    </row>
    <row r="4" spans="1:6" ht="12.75">
      <c r="A4" s="8"/>
      <c r="B4" s="8"/>
      <c r="E4" s="14"/>
      <c r="F4" s="9"/>
    </row>
    <row r="5" spans="1:7" ht="15.75" customHeight="1">
      <c r="A5" s="56" t="s">
        <v>524</v>
      </c>
      <c r="B5" s="3"/>
      <c r="E5" s="14"/>
      <c r="F5" s="9"/>
      <c r="G5" s="11"/>
    </row>
    <row r="6" spans="1:7" ht="15.75" customHeight="1">
      <c r="A6" s="56" t="s">
        <v>525</v>
      </c>
      <c r="B6" s="3"/>
      <c r="E6" s="14"/>
      <c r="F6" s="9"/>
      <c r="G6" s="11"/>
    </row>
    <row r="7" spans="1:7" ht="14.25" customHeight="1">
      <c r="A7" s="56" t="s">
        <v>95</v>
      </c>
      <c r="B7" s="3"/>
      <c r="C7" s="8"/>
      <c r="E7" s="14"/>
      <c r="F7" s="9"/>
      <c r="G7" s="11"/>
    </row>
    <row r="8" spans="1:7" ht="16.5" customHeight="1">
      <c r="A8" s="56" t="s">
        <v>96</v>
      </c>
      <c r="B8" s="3"/>
      <c r="C8" s="8"/>
      <c r="E8" s="14"/>
      <c r="F8" s="9"/>
      <c r="G8" s="11"/>
    </row>
    <row r="9" spans="1:7" ht="14.25" customHeight="1">
      <c r="A9" s="56" t="s">
        <v>97</v>
      </c>
      <c r="B9" s="3"/>
      <c r="C9" s="8"/>
      <c r="E9" s="14"/>
      <c r="F9" s="9"/>
      <c r="G9" s="11"/>
    </row>
    <row r="10" spans="1:7" ht="13.5" customHeight="1">
      <c r="A10" s="12"/>
      <c r="C10" s="12" t="s">
        <v>100</v>
      </c>
      <c r="E10" s="24"/>
      <c r="F10" s="15"/>
      <c r="G10" s="11"/>
    </row>
    <row r="11" spans="1:27" ht="40.5" customHeight="1">
      <c r="A11" s="288" t="s">
        <v>1</v>
      </c>
      <c r="B11" s="59" t="s">
        <v>94</v>
      </c>
      <c r="C11" s="61" t="s">
        <v>99</v>
      </c>
      <c r="E11" s="23"/>
      <c r="F11" s="23"/>
      <c r="G11" s="21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6.5" customHeight="1">
      <c r="A12" s="52" t="s">
        <v>17</v>
      </c>
      <c r="B12" s="69" t="s">
        <v>18</v>
      </c>
      <c r="C12" s="66" t="s">
        <v>19</v>
      </c>
      <c r="E12" s="23"/>
      <c r="F12" s="23"/>
      <c r="G12" s="21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6.5" customHeight="1">
      <c r="A13" s="45" t="s">
        <v>63</v>
      </c>
      <c r="B13" s="44" t="s">
        <v>250</v>
      </c>
      <c r="C13" s="33">
        <v>10486.28074</v>
      </c>
      <c r="E13" s="212"/>
      <c r="F13" s="182"/>
      <c r="G13" s="5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6.5" customHeight="1">
      <c r="A14" s="45" t="s">
        <v>63</v>
      </c>
      <c r="B14" s="44" t="s">
        <v>251</v>
      </c>
      <c r="C14" s="33">
        <v>21.97988</v>
      </c>
      <c r="E14" s="212"/>
      <c r="F14" s="182"/>
      <c r="G14" s="18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6.5" customHeight="1">
      <c r="A15" s="45" t="s">
        <v>63</v>
      </c>
      <c r="B15" s="44" t="s">
        <v>252</v>
      </c>
      <c r="C15" s="33">
        <v>-2.35761</v>
      </c>
      <c r="E15" s="212"/>
      <c r="F15" s="182"/>
      <c r="G15" s="55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6.5" customHeight="1">
      <c r="A16" s="45" t="s">
        <v>63</v>
      </c>
      <c r="B16" s="44" t="s">
        <v>253</v>
      </c>
      <c r="C16" s="33">
        <v>2.7396</v>
      </c>
      <c r="E16" s="212"/>
      <c r="F16" s="182"/>
      <c r="G16" s="55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32.25" customHeight="1">
      <c r="A17" s="45" t="s">
        <v>237</v>
      </c>
      <c r="B17" s="44" t="s">
        <v>254</v>
      </c>
      <c r="C17" s="33">
        <v>-22.16527</v>
      </c>
      <c r="E17" s="213"/>
      <c r="F17" s="182"/>
      <c r="G17" s="5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4.5" customHeight="1">
      <c r="A18" s="45" t="s">
        <v>237</v>
      </c>
      <c r="B18" s="44" t="s">
        <v>255</v>
      </c>
      <c r="C18" s="33">
        <v>4.98095</v>
      </c>
      <c r="E18" s="212"/>
      <c r="F18" s="182"/>
      <c r="G18" s="18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3" customHeight="1">
      <c r="A19" s="45" t="s">
        <v>237</v>
      </c>
      <c r="B19" s="44" t="s">
        <v>256</v>
      </c>
      <c r="C19" s="33">
        <v>0.62612</v>
      </c>
      <c r="E19" s="212"/>
      <c r="F19" s="182"/>
      <c r="G19" s="5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3" customHeight="1">
      <c r="A20" s="45" t="s">
        <v>237</v>
      </c>
      <c r="B20" s="44" t="s">
        <v>257</v>
      </c>
      <c r="C20" s="33">
        <v>0</v>
      </c>
      <c r="E20" s="212"/>
      <c r="F20" s="182"/>
      <c r="G20" s="5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0" customHeight="1">
      <c r="A21" s="45" t="s">
        <v>64</v>
      </c>
      <c r="B21" s="44" t="s">
        <v>258</v>
      </c>
      <c r="C21" s="35">
        <v>3598.94033</v>
      </c>
      <c r="E21" s="214"/>
      <c r="F21" s="182"/>
      <c r="G21" s="5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0" customHeight="1">
      <c r="A22" s="45" t="s">
        <v>64</v>
      </c>
      <c r="B22" s="44" t="s">
        <v>259</v>
      </c>
      <c r="C22" s="35">
        <v>36.18205</v>
      </c>
      <c r="E22" s="214"/>
      <c r="F22" s="23"/>
      <c r="G22" s="5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9.25" customHeight="1">
      <c r="A23" s="45" t="s">
        <v>64</v>
      </c>
      <c r="B23" s="44" t="s">
        <v>260</v>
      </c>
      <c r="C23" s="35">
        <v>3.8661</v>
      </c>
      <c r="E23" s="214"/>
      <c r="F23" s="23"/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6.25" customHeight="1">
      <c r="A24" s="45" t="s">
        <v>64</v>
      </c>
      <c r="B24" s="44" t="s">
        <v>261</v>
      </c>
      <c r="C24" s="35">
        <v>0</v>
      </c>
      <c r="E24" s="214"/>
      <c r="F24" s="23"/>
      <c r="G24" s="5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6.25" customHeight="1">
      <c r="A25" s="45" t="s">
        <v>238</v>
      </c>
      <c r="B25" s="44" t="s">
        <v>239</v>
      </c>
      <c r="C25" s="35">
        <v>-52.9987</v>
      </c>
      <c r="E25" s="21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0" customHeight="1">
      <c r="A26" s="45" t="s">
        <v>238</v>
      </c>
      <c r="B26" s="44" t="s">
        <v>240</v>
      </c>
      <c r="C26" s="35">
        <v>6.5521</v>
      </c>
      <c r="E26" s="21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2.25" customHeight="1">
      <c r="A27" s="45" t="s">
        <v>238</v>
      </c>
      <c r="B27" s="44" t="s">
        <v>241</v>
      </c>
      <c r="C27" s="35">
        <v>0.027</v>
      </c>
      <c r="E27" s="21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28.5" customHeight="1">
      <c r="A28" s="45" t="s">
        <v>238</v>
      </c>
      <c r="B28" s="44" t="s">
        <v>242</v>
      </c>
      <c r="C28" s="35">
        <v>0</v>
      </c>
      <c r="E28" s="214"/>
      <c r="F28" s="23"/>
      <c r="G28" s="18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21.75" customHeight="1">
      <c r="A29" s="45" t="s">
        <v>243</v>
      </c>
      <c r="B29" s="44" t="s">
        <v>244</v>
      </c>
      <c r="C29" s="35">
        <v>1289.83356</v>
      </c>
      <c r="E29" s="214"/>
      <c r="F29" s="23"/>
      <c r="G29" s="18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9.5" customHeight="1">
      <c r="A30" s="45" t="s">
        <v>243</v>
      </c>
      <c r="B30" s="44" t="s">
        <v>245</v>
      </c>
      <c r="C30" s="35">
        <v>11.24162</v>
      </c>
      <c r="E30" s="214"/>
      <c r="F30" s="23"/>
      <c r="G30" s="215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9.5" customHeight="1">
      <c r="A31" s="45" t="s">
        <v>243</v>
      </c>
      <c r="B31" s="44" t="s">
        <v>302</v>
      </c>
      <c r="C31" s="35">
        <v>7.40926</v>
      </c>
      <c r="E31" s="214"/>
      <c r="F31" s="23"/>
      <c r="G31" s="215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9.5" customHeight="1">
      <c r="A32" s="45" t="s">
        <v>243</v>
      </c>
      <c r="B32" s="44" t="s">
        <v>303</v>
      </c>
      <c r="C32" s="35">
        <v>0</v>
      </c>
      <c r="E32" s="214"/>
      <c r="F32" s="23"/>
      <c r="G32" s="21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6.5" customHeight="1">
      <c r="A33" s="45" t="s">
        <v>16</v>
      </c>
      <c r="B33" s="44" t="s">
        <v>246</v>
      </c>
      <c r="C33" s="33">
        <v>15053.07501</v>
      </c>
      <c r="E33" s="212"/>
      <c r="F33" s="23"/>
      <c r="G33" s="55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6.5" customHeight="1">
      <c r="A34" s="45" t="s">
        <v>16</v>
      </c>
      <c r="B34" s="44" t="s">
        <v>247</v>
      </c>
      <c r="C34" s="33">
        <v>43.96045</v>
      </c>
      <c r="E34" s="212"/>
      <c r="F34" s="23"/>
      <c r="G34" s="5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5.75" customHeight="1">
      <c r="A35" s="45" t="s">
        <v>16</v>
      </c>
      <c r="B35" s="44" t="s">
        <v>248</v>
      </c>
      <c r="C35" s="33">
        <v>48.57431</v>
      </c>
      <c r="E35" s="212"/>
      <c r="F35" s="23"/>
      <c r="G35" s="5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7.25" customHeight="1">
      <c r="A36" s="45" t="s">
        <v>16</v>
      </c>
      <c r="B36" s="44" t="s">
        <v>249</v>
      </c>
      <c r="C36" s="33">
        <v>0</v>
      </c>
      <c r="E36" s="212"/>
      <c r="F36" s="23"/>
      <c r="G36" s="5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0.75" customHeight="1">
      <c r="A37" s="45" t="s">
        <v>266</v>
      </c>
      <c r="B37" s="44" t="s">
        <v>262</v>
      </c>
      <c r="C37" s="33">
        <v>56.90241</v>
      </c>
      <c r="E37" s="212"/>
      <c r="F37" s="23"/>
      <c r="G37" s="5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27" customHeight="1">
      <c r="A38" s="45" t="s">
        <v>266</v>
      </c>
      <c r="B38" s="44" t="s">
        <v>263</v>
      </c>
      <c r="C38" s="33">
        <v>52.80797</v>
      </c>
      <c r="E38" s="212"/>
      <c r="F38" s="23"/>
      <c r="G38" s="5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30" customHeight="1">
      <c r="A39" s="45" t="s">
        <v>266</v>
      </c>
      <c r="B39" s="44" t="s">
        <v>264</v>
      </c>
      <c r="C39" s="33">
        <v>13.41733</v>
      </c>
      <c r="E39" s="212"/>
      <c r="F39" s="23"/>
      <c r="G39" s="5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0.75" customHeight="1">
      <c r="A40" s="45" t="s">
        <v>266</v>
      </c>
      <c r="B40" s="44" t="s">
        <v>265</v>
      </c>
      <c r="C40" s="33">
        <v>-1E-05</v>
      </c>
      <c r="E40" s="212"/>
      <c r="F40" s="23"/>
      <c r="G40" s="55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43.5" customHeight="1">
      <c r="A41" s="47" t="s">
        <v>65</v>
      </c>
      <c r="B41" s="44" t="s">
        <v>267</v>
      </c>
      <c r="C41" s="33">
        <v>4766.04889</v>
      </c>
      <c r="E41" s="212"/>
      <c r="F41" s="216"/>
      <c r="G41" s="5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42.75" customHeight="1">
      <c r="A42" s="47" t="s">
        <v>65</v>
      </c>
      <c r="B42" s="44" t="s">
        <v>268</v>
      </c>
      <c r="C42" s="33">
        <v>87.91443</v>
      </c>
      <c r="E42" s="212"/>
      <c r="F42" s="23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42.75" customHeight="1">
      <c r="A43" s="47" t="s">
        <v>65</v>
      </c>
      <c r="B43" s="44" t="s">
        <v>304</v>
      </c>
      <c r="C43" s="33">
        <v>0</v>
      </c>
      <c r="E43" s="212"/>
      <c r="F43" s="23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20.25" customHeight="1">
      <c r="A44" s="47" t="s">
        <v>67</v>
      </c>
      <c r="B44" s="44" t="s">
        <v>101</v>
      </c>
      <c r="C44" s="33">
        <v>0</v>
      </c>
      <c r="E44" s="212"/>
      <c r="F44" s="216"/>
      <c r="G44" s="55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20.25" customHeight="1">
      <c r="A45" s="47" t="s">
        <v>67</v>
      </c>
      <c r="B45" s="44" t="s">
        <v>102</v>
      </c>
      <c r="C45" s="33">
        <v>0</v>
      </c>
      <c r="E45" s="212"/>
      <c r="F45" s="23"/>
      <c r="G45" s="5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21.75" customHeight="1">
      <c r="A46" s="47" t="s">
        <v>67</v>
      </c>
      <c r="B46" s="44" t="s">
        <v>103</v>
      </c>
      <c r="C46" s="33">
        <v>0</v>
      </c>
      <c r="E46" s="212"/>
      <c r="F46" s="23"/>
      <c r="G46" s="55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43.5" customHeight="1">
      <c r="A47" s="47" t="s">
        <v>68</v>
      </c>
      <c r="B47" s="44" t="s">
        <v>88</v>
      </c>
      <c r="C47" s="33">
        <v>0</v>
      </c>
      <c r="E47" s="212"/>
      <c r="F47" s="22"/>
      <c r="G47" s="55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42.75" customHeight="1">
      <c r="A48" s="47" t="s">
        <v>70</v>
      </c>
      <c r="B48" s="44" t="s">
        <v>357</v>
      </c>
      <c r="C48" s="35">
        <v>309.6</v>
      </c>
      <c r="E48" s="25"/>
      <c r="F48" s="23"/>
      <c r="G48" s="5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42.75" customHeight="1">
      <c r="A49" s="47" t="s">
        <v>71</v>
      </c>
      <c r="B49" s="44" t="s">
        <v>24</v>
      </c>
      <c r="C49" s="28">
        <v>912.7</v>
      </c>
      <c r="E49" s="217"/>
      <c r="F49" s="23"/>
      <c r="G49" s="5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10" customFormat="1" ht="44.25" customHeight="1">
      <c r="A50" s="45" t="s">
        <v>91</v>
      </c>
      <c r="B50" s="44" t="s">
        <v>104</v>
      </c>
      <c r="C50" s="33">
        <v>1702</v>
      </c>
      <c r="E50" s="212"/>
      <c r="F50" s="23"/>
      <c r="G50" s="55"/>
      <c r="H50" s="23"/>
      <c r="I50" s="23"/>
      <c r="J50" s="23"/>
      <c r="K50" s="23"/>
      <c r="L50" s="23"/>
      <c r="M50" s="23"/>
      <c r="N50" s="23"/>
      <c r="O50" s="23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 ht="32.25" customHeight="1">
      <c r="A51" s="47" t="s">
        <v>269</v>
      </c>
      <c r="B51" s="44" t="s">
        <v>105</v>
      </c>
      <c r="C51" s="33">
        <v>1055</v>
      </c>
      <c r="E51" s="212"/>
      <c r="F51" s="23"/>
      <c r="G51" s="5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32.25" customHeight="1">
      <c r="A52" s="47" t="s">
        <v>269</v>
      </c>
      <c r="B52" s="44" t="s">
        <v>106</v>
      </c>
      <c r="C52" s="33">
        <v>0</v>
      </c>
      <c r="E52" s="212"/>
      <c r="F52" s="23"/>
      <c r="G52" s="5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3" customHeight="1">
      <c r="A53" s="47" t="s">
        <v>269</v>
      </c>
      <c r="B53" s="44" t="s">
        <v>107</v>
      </c>
      <c r="C53" s="33">
        <v>87</v>
      </c>
      <c r="E53" s="21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40.5" customHeight="1">
      <c r="A54" s="47" t="s">
        <v>270</v>
      </c>
      <c r="B54" s="44" t="s">
        <v>108</v>
      </c>
      <c r="C54" s="34">
        <v>255.46862</v>
      </c>
      <c r="E54" s="218"/>
      <c r="F54" s="23"/>
      <c r="G54" s="5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40.5" customHeight="1">
      <c r="A55" s="47" t="s">
        <v>305</v>
      </c>
      <c r="B55" s="44" t="s">
        <v>306</v>
      </c>
      <c r="C55" s="34">
        <v>29.3816</v>
      </c>
      <c r="E55" s="218"/>
      <c r="F55" s="23"/>
      <c r="G55" s="5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10" customFormat="1" ht="34.5" customHeight="1">
      <c r="A56" s="45" t="s">
        <v>272</v>
      </c>
      <c r="B56" s="44" t="s">
        <v>271</v>
      </c>
      <c r="C56" s="27">
        <v>0</v>
      </c>
      <c r="E56" s="219"/>
      <c r="F56" s="23"/>
      <c r="G56" s="55"/>
      <c r="H56" s="23"/>
      <c r="I56" s="23"/>
      <c r="J56" s="23"/>
      <c r="K56" s="23"/>
      <c r="L56" s="23"/>
      <c r="M56" s="23"/>
      <c r="N56" s="23"/>
      <c r="O56" s="23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s="10" customFormat="1" ht="42.75" customHeight="1">
      <c r="A57" s="45" t="s">
        <v>82</v>
      </c>
      <c r="B57" s="44" t="s">
        <v>109</v>
      </c>
      <c r="C57" s="33">
        <v>1219.9</v>
      </c>
      <c r="E57" s="212"/>
      <c r="F57" s="23"/>
      <c r="G57" s="55"/>
      <c r="H57" s="23"/>
      <c r="I57" s="23"/>
      <c r="J57" s="23"/>
      <c r="K57" s="23"/>
      <c r="L57" s="23"/>
      <c r="M57" s="23"/>
      <c r="N57" s="23"/>
      <c r="O57" s="23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s="10" customFormat="1" ht="30.75" customHeight="1">
      <c r="A58" s="45" t="s">
        <v>86</v>
      </c>
      <c r="B58" s="44" t="s">
        <v>358</v>
      </c>
      <c r="C58" s="33">
        <v>1273.14834</v>
      </c>
      <c r="E58" s="212"/>
      <c r="F58" s="23"/>
      <c r="G58" s="55"/>
      <c r="H58" s="23"/>
      <c r="I58" s="23"/>
      <c r="J58" s="23"/>
      <c r="K58" s="23"/>
      <c r="L58" s="23"/>
      <c r="M58" s="23"/>
      <c r="N58" s="23"/>
      <c r="O58" s="23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s="10" customFormat="1" ht="30.75" customHeight="1">
      <c r="A59" s="45" t="s">
        <v>89</v>
      </c>
      <c r="B59" s="44" t="s">
        <v>359</v>
      </c>
      <c r="C59" s="33">
        <v>375.23202</v>
      </c>
      <c r="E59" s="212"/>
      <c r="F59" s="23"/>
      <c r="G59" s="55"/>
      <c r="H59" s="23"/>
      <c r="I59" s="23"/>
      <c r="J59" s="23"/>
      <c r="K59" s="23"/>
      <c r="L59" s="23"/>
      <c r="M59" s="23"/>
      <c r="N59" s="23"/>
      <c r="O59" s="23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s="10" customFormat="1" ht="22.5" customHeight="1">
      <c r="A60" s="53" t="s">
        <v>4</v>
      </c>
      <c r="B60" s="62"/>
      <c r="C60" s="32">
        <f>SUM(C13:C59)</f>
        <v>42735.2691</v>
      </c>
      <c r="E60" s="220"/>
      <c r="F60" s="23"/>
      <c r="G60" s="55"/>
      <c r="H60" s="23"/>
      <c r="I60" s="23"/>
      <c r="J60" s="23"/>
      <c r="K60" s="23"/>
      <c r="L60" s="23"/>
      <c r="M60" s="23"/>
      <c r="N60" s="23"/>
      <c r="O60" s="23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s="10" customFormat="1" ht="12.75">
      <c r="A61" s="9"/>
      <c r="B61" s="9"/>
      <c r="C61" s="9"/>
      <c r="D61" s="14"/>
      <c r="E61" s="182"/>
      <c r="F61" s="182"/>
      <c r="G61" s="182"/>
      <c r="H61" s="23"/>
      <c r="I61" s="23"/>
      <c r="J61" s="23"/>
      <c r="K61" s="23"/>
      <c r="L61" s="23"/>
      <c r="M61" s="23"/>
      <c r="N61" s="23"/>
      <c r="O61" s="23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s="10" customFormat="1" ht="12.75">
      <c r="A62" s="9"/>
      <c r="B62" s="9"/>
      <c r="C62" s="9"/>
      <c r="D62" s="14"/>
      <c r="E62" s="182"/>
      <c r="F62" s="182"/>
      <c r="G62" s="182"/>
      <c r="H62" s="23"/>
      <c r="I62" s="23"/>
      <c r="J62" s="23"/>
      <c r="K62" s="23"/>
      <c r="L62" s="23"/>
      <c r="M62" s="23"/>
      <c r="N62" s="23"/>
      <c r="O62" s="23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 s="10" customFormat="1" ht="20.25" customHeight="1">
      <c r="A63" s="57"/>
      <c r="B63" s="57"/>
      <c r="D63" s="14"/>
      <c r="E63" s="182"/>
      <c r="F63" s="182"/>
      <c r="G63" s="182"/>
      <c r="H63" s="23"/>
      <c r="I63" s="23"/>
      <c r="J63" s="23"/>
      <c r="K63" s="23"/>
      <c r="L63" s="23"/>
      <c r="M63" s="23"/>
      <c r="N63" s="23"/>
      <c r="O63" s="23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 s="10" customFormat="1" ht="12.75">
      <c r="A64" s="9"/>
      <c r="B64" s="9"/>
      <c r="C64" s="9"/>
      <c r="D64" s="14"/>
      <c r="E64" s="182"/>
      <c r="F64" s="182"/>
      <c r="G64" s="182"/>
      <c r="H64" s="23"/>
      <c r="I64" s="23"/>
      <c r="J64" s="23"/>
      <c r="K64" s="23"/>
      <c r="L64" s="23"/>
      <c r="M64" s="23"/>
      <c r="N64" s="23"/>
      <c r="O64" s="23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 s="10" customFormat="1" ht="12.75">
      <c r="A65" s="9"/>
      <c r="B65" s="9"/>
      <c r="C65" s="9"/>
      <c r="D65" s="14"/>
      <c r="E65" s="182"/>
      <c r="F65" s="182"/>
      <c r="G65" s="182"/>
      <c r="H65" s="23"/>
      <c r="I65" s="23"/>
      <c r="J65" s="23"/>
      <c r="K65" s="23"/>
      <c r="L65" s="23"/>
      <c r="M65" s="23"/>
      <c r="N65" s="23"/>
      <c r="O65" s="23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 s="10" customFormat="1" ht="12.75">
      <c r="A66" s="26" t="s">
        <v>79</v>
      </c>
      <c r="B66" s="9"/>
      <c r="C66" s="9"/>
      <c r="D66" s="14"/>
      <c r="E66" s="182"/>
      <c r="F66" s="182"/>
      <c r="G66" s="182"/>
      <c r="H66" s="23"/>
      <c r="I66" s="23"/>
      <c r="J66" s="23"/>
      <c r="K66" s="23"/>
      <c r="L66" s="23"/>
      <c r="M66" s="23"/>
      <c r="N66" s="23"/>
      <c r="O66" s="23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 s="10" customFormat="1" ht="12.75">
      <c r="A67" s="9"/>
      <c r="B67" s="39"/>
      <c r="C67" s="9"/>
      <c r="D67" s="14"/>
      <c r="E67" s="182"/>
      <c r="F67" s="182"/>
      <c r="G67" s="182"/>
      <c r="H67" s="23"/>
      <c r="I67" s="23"/>
      <c r="J67" s="23"/>
      <c r="K67" s="23"/>
      <c r="L67" s="23"/>
      <c r="M67" s="23"/>
      <c r="N67" s="23"/>
      <c r="O67" s="23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 s="10" customFormat="1" ht="12.75">
      <c r="A68" s="9"/>
      <c r="B68" s="9"/>
      <c r="C68" s="9"/>
      <c r="D68" s="14"/>
      <c r="E68" s="182"/>
      <c r="F68" s="182"/>
      <c r="G68" s="182"/>
      <c r="H68" s="23"/>
      <c r="I68" s="23"/>
      <c r="J68" s="23"/>
      <c r="K68" s="23"/>
      <c r="L68" s="23"/>
      <c r="M68" s="23"/>
      <c r="N68" s="23"/>
      <c r="O68" s="23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 s="10" customFormat="1" ht="12.75">
      <c r="A69" s="9"/>
      <c r="B69" s="9"/>
      <c r="C69" s="9"/>
      <c r="D69" s="14"/>
      <c r="E69" s="182"/>
      <c r="F69" s="182"/>
      <c r="G69" s="182"/>
      <c r="H69" s="23"/>
      <c r="I69" s="23"/>
      <c r="J69" s="23"/>
      <c r="K69" s="23"/>
      <c r="L69" s="23"/>
      <c r="M69" s="23"/>
      <c r="N69" s="23"/>
      <c r="O69" s="23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 s="10" customFormat="1" ht="12.75">
      <c r="A70" s="9"/>
      <c r="B70" s="9"/>
      <c r="C70" s="9"/>
      <c r="D70" s="14"/>
      <c r="E70" s="182"/>
      <c r="F70" s="182"/>
      <c r="G70" s="182"/>
      <c r="H70" s="23"/>
      <c r="I70" s="23"/>
      <c r="J70" s="23"/>
      <c r="K70" s="23"/>
      <c r="L70" s="23"/>
      <c r="M70" s="23"/>
      <c r="N70" s="23"/>
      <c r="O70" s="23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 s="10" customFormat="1" ht="12.75">
      <c r="A71" s="9"/>
      <c r="B71" s="9"/>
      <c r="C71" s="9"/>
      <c r="D71" s="14"/>
      <c r="E71" s="182"/>
      <c r="F71" s="182"/>
      <c r="G71" s="182"/>
      <c r="H71" s="23"/>
      <c r="I71" s="23"/>
      <c r="J71" s="23"/>
      <c r="K71" s="23"/>
      <c r="L71" s="23"/>
      <c r="M71" s="23"/>
      <c r="N71" s="23"/>
      <c r="O71" s="23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 s="10" customFormat="1" ht="12.75">
      <c r="A72" s="9"/>
      <c r="B72" s="9"/>
      <c r="C72" s="9"/>
      <c r="D72" s="14"/>
      <c r="E72" s="182"/>
      <c r="F72" s="182"/>
      <c r="G72" s="182"/>
      <c r="H72" s="23"/>
      <c r="I72" s="23"/>
      <c r="J72" s="23"/>
      <c r="K72" s="23"/>
      <c r="L72" s="23"/>
      <c r="M72" s="23"/>
      <c r="N72" s="23"/>
      <c r="O72" s="23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 s="10" customFormat="1" ht="12.75">
      <c r="A73" s="9"/>
      <c r="B73" s="9"/>
      <c r="C73" s="9"/>
      <c r="D73" s="14"/>
      <c r="E73" s="182"/>
      <c r="F73" s="182"/>
      <c r="G73" s="182"/>
      <c r="H73" s="23"/>
      <c r="I73" s="23"/>
      <c r="J73" s="23"/>
      <c r="K73" s="23"/>
      <c r="L73" s="23"/>
      <c r="M73" s="23"/>
      <c r="N73" s="23"/>
      <c r="O73" s="23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 s="10" customFormat="1" ht="12.75">
      <c r="A74" s="9"/>
      <c r="B74" s="9"/>
      <c r="C74" s="9"/>
      <c r="D74" s="14"/>
      <c r="E74" s="182"/>
      <c r="F74" s="182"/>
      <c r="G74" s="182"/>
      <c r="H74" s="23"/>
      <c r="I74" s="23"/>
      <c r="J74" s="23"/>
      <c r="K74" s="23"/>
      <c r="L74" s="23"/>
      <c r="M74" s="23"/>
      <c r="N74" s="23"/>
      <c r="O74" s="23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 s="10" customFormat="1" ht="12.75">
      <c r="A75" s="9"/>
      <c r="B75" s="9"/>
      <c r="C75" s="9"/>
      <c r="D75" s="14"/>
      <c r="E75" s="182"/>
      <c r="F75" s="182"/>
      <c r="G75" s="182"/>
      <c r="H75" s="23"/>
      <c r="I75" s="23"/>
      <c r="J75" s="23"/>
      <c r="K75" s="23"/>
      <c r="L75" s="23"/>
      <c r="M75" s="23"/>
      <c r="N75" s="23"/>
      <c r="O75" s="23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 s="10" customFormat="1" ht="12.75">
      <c r="A76" s="9"/>
      <c r="B76" s="9"/>
      <c r="C76" s="9"/>
      <c r="D76" s="14"/>
      <c r="E76" s="182"/>
      <c r="F76" s="182"/>
      <c r="G76" s="182"/>
      <c r="H76" s="23"/>
      <c r="I76" s="23"/>
      <c r="J76" s="23"/>
      <c r="K76" s="23"/>
      <c r="L76" s="23"/>
      <c r="M76" s="23"/>
      <c r="N76" s="23"/>
      <c r="O76" s="23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4:27" ht="26.25">
      <c r="D77" s="14"/>
      <c r="E77" s="182"/>
      <c r="F77" s="182"/>
      <c r="G77" s="182"/>
      <c r="H77" s="23"/>
      <c r="I77" s="23"/>
      <c r="J77" s="23"/>
      <c r="K77" s="221"/>
      <c r="L77" s="221"/>
      <c r="M77" s="221"/>
      <c r="N77" s="221"/>
      <c r="O77" s="221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4:27" ht="15.75" customHeight="1">
      <c r="D78" s="14"/>
      <c r="E78" s="182"/>
      <c r="F78" s="182"/>
      <c r="G78" s="182"/>
      <c r="H78" s="23"/>
      <c r="I78" s="23"/>
      <c r="J78" s="23"/>
      <c r="K78" s="221"/>
      <c r="L78" s="221"/>
      <c r="M78" s="221"/>
      <c r="N78" s="221"/>
      <c r="O78" s="22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4:27" ht="28.5" customHeight="1">
      <c r="D79" s="14"/>
      <c r="E79" s="182"/>
      <c r="F79" s="182"/>
      <c r="G79" s="182"/>
      <c r="H79" s="23"/>
      <c r="I79" s="23"/>
      <c r="J79" s="23"/>
      <c r="K79" s="221"/>
      <c r="L79" s="221"/>
      <c r="M79" s="221"/>
      <c r="N79" s="221"/>
      <c r="O79" s="221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4:27" ht="23.25" customHeight="1">
      <c r="D80" s="14"/>
      <c r="E80" s="182"/>
      <c r="F80" s="182"/>
      <c r="G80" s="182"/>
      <c r="H80" s="23"/>
      <c r="I80" s="23"/>
      <c r="J80" s="23"/>
      <c r="K80" s="23"/>
      <c r="L80" s="23"/>
      <c r="M80" s="22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4:27" ht="26.25">
      <c r="D81" s="14"/>
      <c r="E81" s="182"/>
      <c r="F81" s="182"/>
      <c r="G81" s="182"/>
      <c r="H81" s="23"/>
      <c r="I81" s="23"/>
      <c r="J81" s="23"/>
      <c r="K81" s="22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4:27" ht="12.75">
      <c r="D82" s="14"/>
      <c r="E82" s="182"/>
      <c r="F82" s="182"/>
      <c r="G82" s="18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4:27" ht="12.75">
      <c r="D83" s="14"/>
      <c r="E83" s="182"/>
      <c r="F83" s="182"/>
      <c r="G83" s="18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spans="1:15" s="10" customFormat="1" ht="12.75">
      <c r="A93" s="9"/>
      <c r="B93" s="9"/>
      <c r="C93" s="9"/>
      <c r="D93" s="14"/>
      <c r="H93" s="9"/>
      <c r="I93" s="9"/>
      <c r="J93" s="9"/>
      <c r="K93" s="9"/>
      <c r="L93" s="9"/>
      <c r="M93" s="9"/>
      <c r="N93" s="9"/>
      <c r="O93" s="9"/>
    </row>
    <row r="94" spans="1:15" s="10" customFormat="1" ht="12.75">
      <c r="A94" s="9"/>
      <c r="B94" s="9"/>
      <c r="C94" s="9"/>
      <c r="D94" s="14"/>
      <c r="H94" s="9"/>
      <c r="I94" s="9"/>
      <c r="J94" s="9"/>
      <c r="K94" s="9"/>
      <c r="L94" s="9"/>
      <c r="M94" s="9"/>
      <c r="N94" s="9"/>
      <c r="O94" s="9"/>
    </row>
    <row r="95" spans="1:15" s="10" customFormat="1" ht="12.75">
      <c r="A95" s="9"/>
      <c r="B95" s="9"/>
      <c r="C95" s="9"/>
      <c r="D95" s="14"/>
      <c r="H95" s="9"/>
      <c r="I95" s="9"/>
      <c r="J95" s="9"/>
      <c r="K95" s="9"/>
      <c r="L95" s="9"/>
      <c r="M95" s="9"/>
      <c r="N95" s="9"/>
      <c r="O95" s="9"/>
    </row>
    <row r="96" spans="1:15" s="10" customFormat="1" ht="12.75">
      <c r="A96" s="9"/>
      <c r="B96" s="9"/>
      <c r="C96" s="9"/>
      <c r="D96" s="14"/>
      <c r="H96" s="9"/>
      <c r="I96" s="9"/>
      <c r="J96" s="9"/>
      <c r="K96" s="9"/>
      <c r="L96" s="9"/>
      <c r="M96" s="9"/>
      <c r="N96" s="9"/>
      <c r="O96" s="9"/>
    </row>
    <row r="97" spans="1:15" s="10" customFormat="1" ht="12.75">
      <c r="A97" s="9"/>
      <c r="B97" s="9"/>
      <c r="C97" s="9"/>
      <c r="D97" s="14"/>
      <c r="H97" s="9"/>
      <c r="I97" s="9"/>
      <c r="J97" s="9"/>
      <c r="K97" s="9"/>
      <c r="L97" s="9"/>
      <c r="M97" s="9"/>
      <c r="N97" s="9"/>
      <c r="O97" s="9"/>
    </row>
    <row r="98" spans="1:15" s="10" customFormat="1" ht="12.75">
      <c r="A98" s="9"/>
      <c r="B98" s="9"/>
      <c r="C98" s="9"/>
      <c r="D98" s="14"/>
      <c r="H98" s="9"/>
      <c r="I98" s="9"/>
      <c r="J98" s="9"/>
      <c r="K98" s="9"/>
      <c r="L98" s="9"/>
      <c r="M98" s="9"/>
      <c r="N98" s="9"/>
      <c r="O98" s="9"/>
    </row>
    <row r="99" spans="1:15" s="10" customFormat="1" ht="12.75">
      <c r="A99" s="9"/>
      <c r="B99" s="9"/>
      <c r="C99" s="9"/>
      <c r="D99" s="14"/>
      <c r="H99" s="9"/>
      <c r="I99" s="9"/>
      <c r="J99" s="9"/>
      <c r="K99" s="9"/>
      <c r="L99" s="9"/>
      <c r="M99" s="9"/>
      <c r="N99" s="9"/>
      <c r="O99" s="9"/>
    </row>
    <row r="100" spans="1:15" s="10" customFormat="1" ht="12.75">
      <c r="A100" s="9"/>
      <c r="B100" s="9"/>
      <c r="C100" s="9"/>
      <c r="D100" s="14"/>
      <c r="H100" s="9"/>
      <c r="I100" s="9"/>
      <c r="J100" s="9"/>
      <c r="K100" s="9"/>
      <c r="L100" s="9"/>
      <c r="M100" s="9"/>
      <c r="N100" s="9"/>
      <c r="O100" s="9"/>
    </row>
    <row r="101" spans="1:15" s="10" customFormat="1" ht="12.75">
      <c r="A101" s="9"/>
      <c r="B101" s="9"/>
      <c r="C101" s="9"/>
      <c r="D101" s="14"/>
      <c r="H101" s="9"/>
      <c r="I101" s="9"/>
      <c r="J101" s="9"/>
      <c r="K101" s="9"/>
      <c r="L101" s="9"/>
      <c r="M101" s="9"/>
      <c r="N101" s="9"/>
      <c r="O101" s="9"/>
    </row>
    <row r="102" spans="1:15" s="10" customFormat="1" ht="12.75">
      <c r="A102" s="9"/>
      <c r="B102" s="9"/>
      <c r="C102" s="9"/>
      <c r="D102" s="14"/>
      <c r="H102" s="9"/>
      <c r="I102" s="9"/>
      <c r="J102" s="9"/>
      <c r="K102" s="9"/>
      <c r="L102" s="9"/>
      <c r="M102" s="9"/>
      <c r="N102" s="9"/>
      <c r="O102" s="9"/>
    </row>
    <row r="103" spans="1:15" s="10" customFormat="1" ht="12.75">
      <c r="A103" s="9"/>
      <c r="B103" s="9"/>
      <c r="C103" s="9"/>
      <c r="D103" s="14"/>
      <c r="H103" s="9"/>
      <c r="I103" s="9"/>
      <c r="J103" s="9"/>
      <c r="K103" s="9"/>
      <c r="L103" s="9"/>
      <c r="M103" s="9"/>
      <c r="N103" s="9"/>
      <c r="O103" s="9"/>
    </row>
    <row r="104" spans="1:15" s="10" customFormat="1" ht="12.75">
      <c r="A104" s="9"/>
      <c r="B104" s="9"/>
      <c r="C104" s="9"/>
      <c r="D104" s="14"/>
      <c r="H104" s="9"/>
      <c r="I104" s="9"/>
      <c r="J104" s="9"/>
      <c r="K104" s="9"/>
      <c r="L104" s="9"/>
      <c r="M104" s="9"/>
      <c r="N104" s="9"/>
      <c r="O104" s="9"/>
    </row>
    <row r="105" spans="1:15" s="10" customFormat="1" ht="12.75">
      <c r="A105" s="9"/>
      <c r="B105" s="9"/>
      <c r="C105" s="9"/>
      <c r="D105" s="14"/>
      <c r="H105" s="9"/>
      <c r="I105" s="9"/>
      <c r="J105" s="9"/>
      <c r="K105" s="9"/>
      <c r="L105" s="9"/>
      <c r="M105" s="9"/>
      <c r="N105" s="9"/>
      <c r="O105" s="9"/>
    </row>
    <row r="106" spans="1:15" s="10" customFormat="1" ht="12.75">
      <c r="A106" s="9"/>
      <c r="B106" s="9"/>
      <c r="C106" s="9"/>
      <c r="D106" s="14"/>
      <c r="H106" s="9"/>
      <c r="I106" s="9"/>
      <c r="J106" s="9"/>
      <c r="K106" s="9"/>
      <c r="L106" s="9"/>
      <c r="M106" s="9"/>
      <c r="N106" s="9"/>
      <c r="O106" s="9"/>
    </row>
    <row r="107" spans="1:15" s="10" customFormat="1" ht="12.75">
      <c r="A107" s="9"/>
      <c r="B107" s="9"/>
      <c r="C107" s="9"/>
      <c r="D107" s="14"/>
      <c r="H107" s="9"/>
      <c r="I107" s="9"/>
      <c r="J107" s="9"/>
      <c r="K107" s="9"/>
      <c r="L107" s="9"/>
      <c r="M107" s="9"/>
      <c r="N107" s="9"/>
      <c r="O107" s="9"/>
    </row>
    <row r="108" spans="1:15" s="10" customFormat="1" ht="12.75">
      <c r="A108" s="9"/>
      <c r="B108" s="9"/>
      <c r="C108" s="9"/>
      <c r="D108" s="14"/>
      <c r="H108" s="9"/>
      <c r="I108" s="9"/>
      <c r="J108" s="9"/>
      <c r="K108" s="9"/>
      <c r="L108" s="9"/>
      <c r="M108" s="9"/>
      <c r="N108" s="9"/>
      <c r="O108" s="9"/>
    </row>
    <row r="109" spans="1:15" s="10" customFormat="1" ht="12.75">
      <c r="A109" s="9"/>
      <c r="B109" s="9"/>
      <c r="C109" s="9"/>
      <c r="D109" s="14"/>
      <c r="H109" s="9"/>
      <c r="I109" s="9"/>
      <c r="J109" s="9"/>
      <c r="K109" s="9"/>
      <c r="L109" s="9"/>
      <c r="M109" s="9"/>
      <c r="N109" s="9"/>
      <c r="O109" s="9"/>
    </row>
    <row r="110" spans="1:15" s="10" customFormat="1" ht="12.75">
      <c r="A110" s="9"/>
      <c r="B110" s="9"/>
      <c r="C110" s="9"/>
      <c r="D110" s="14"/>
      <c r="H110" s="9"/>
      <c r="I110" s="9"/>
      <c r="J110" s="9"/>
      <c r="K110" s="9"/>
      <c r="L110" s="9"/>
      <c r="M110" s="9"/>
      <c r="N110" s="9"/>
      <c r="O110" s="9"/>
    </row>
    <row r="111" spans="1:15" s="10" customFormat="1" ht="12.75">
      <c r="A111" s="9"/>
      <c r="B111" s="9"/>
      <c r="C111" s="9"/>
      <c r="D111" s="14"/>
      <c r="H111" s="9"/>
      <c r="I111" s="9"/>
      <c r="J111" s="9"/>
      <c r="K111" s="9"/>
      <c r="L111" s="9"/>
      <c r="M111" s="9"/>
      <c r="N111" s="9"/>
      <c r="O111" s="9"/>
    </row>
    <row r="112" spans="1:15" s="10" customFormat="1" ht="12.75">
      <c r="A112" s="9"/>
      <c r="B112" s="9"/>
      <c r="C112" s="9"/>
      <c r="D112" s="14"/>
      <c r="H112" s="9"/>
      <c r="I112" s="9"/>
      <c r="J112" s="9"/>
      <c r="K112" s="9"/>
      <c r="L112" s="9"/>
      <c r="M112" s="9"/>
      <c r="N112" s="9"/>
      <c r="O112" s="9"/>
    </row>
    <row r="113" spans="1:15" s="10" customFormat="1" ht="12.75">
      <c r="A113" s="9"/>
      <c r="B113" s="9"/>
      <c r="C113" s="9"/>
      <c r="D113" s="14"/>
      <c r="H113" s="9"/>
      <c r="I113" s="9"/>
      <c r="J113" s="9"/>
      <c r="K113" s="9"/>
      <c r="L113" s="9"/>
      <c r="M113" s="9"/>
      <c r="N113" s="9"/>
      <c r="O113" s="9"/>
    </row>
    <row r="114" spans="1:15" s="10" customFormat="1" ht="12.75">
      <c r="A114" s="9"/>
      <c r="B114" s="9"/>
      <c r="C114" s="9"/>
      <c r="D114" s="14"/>
      <c r="H114" s="9"/>
      <c r="I114" s="9"/>
      <c r="J114" s="9"/>
      <c r="K114" s="9"/>
      <c r="L114" s="9"/>
      <c r="M114" s="9"/>
      <c r="N114" s="9"/>
      <c r="O114" s="9"/>
    </row>
    <row r="115" spans="1:15" s="10" customFormat="1" ht="12.75">
      <c r="A115" s="9"/>
      <c r="B115" s="9"/>
      <c r="C115" s="9"/>
      <c r="D115" s="14"/>
      <c r="H115" s="9"/>
      <c r="I115" s="9"/>
      <c r="J115" s="9"/>
      <c r="K115" s="9"/>
      <c r="L115" s="9"/>
      <c r="M115" s="9"/>
      <c r="N115" s="9"/>
      <c r="O115" s="9"/>
    </row>
    <row r="116" spans="1:15" s="10" customFormat="1" ht="12.75">
      <c r="A116" s="9"/>
      <c r="B116" s="9"/>
      <c r="C116" s="9"/>
      <c r="D116" s="14"/>
      <c r="H116" s="9"/>
      <c r="I116" s="9"/>
      <c r="J116" s="9"/>
      <c r="K116" s="9"/>
      <c r="L116" s="9"/>
      <c r="M116" s="9"/>
      <c r="N116" s="9"/>
      <c r="O116" s="9"/>
    </row>
    <row r="117" spans="1:15" s="10" customFormat="1" ht="12.75">
      <c r="A117" s="9"/>
      <c r="B117" s="9"/>
      <c r="C117" s="9"/>
      <c r="D117" s="14"/>
      <c r="H117" s="9"/>
      <c r="I117" s="9"/>
      <c r="J117" s="9"/>
      <c r="K117" s="9"/>
      <c r="L117" s="9"/>
      <c r="M117" s="9"/>
      <c r="N117" s="9"/>
      <c r="O117" s="9"/>
    </row>
    <row r="118" spans="1:15" s="10" customFormat="1" ht="12.75">
      <c r="A118" s="9"/>
      <c r="B118" s="9"/>
      <c r="C118" s="9"/>
      <c r="D118" s="14"/>
      <c r="H118" s="9"/>
      <c r="I118" s="9"/>
      <c r="J118" s="9"/>
      <c r="K118" s="9"/>
      <c r="L118" s="9"/>
      <c r="M118" s="9"/>
      <c r="N118" s="9"/>
      <c r="O118" s="9"/>
    </row>
    <row r="119" spans="1:15" s="10" customFormat="1" ht="12.75">
      <c r="A119" s="9"/>
      <c r="B119" s="9"/>
      <c r="C119" s="9"/>
      <c r="D119" s="14"/>
      <c r="H119" s="9"/>
      <c r="I119" s="9"/>
      <c r="J119" s="9"/>
      <c r="K119" s="9"/>
      <c r="L119" s="9"/>
      <c r="M119" s="9"/>
      <c r="N119" s="9"/>
      <c r="O119" s="9"/>
    </row>
    <row r="120" spans="1:15" s="10" customFormat="1" ht="12.75">
      <c r="A120" s="9"/>
      <c r="B120" s="9"/>
      <c r="C120" s="9"/>
      <c r="D120" s="14"/>
      <c r="H120" s="9"/>
      <c r="I120" s="9"/>
      <c r="J120" s="9"/>
      <c r="K120" s="9"/>
      <c r="L120" s="9"/>
      <c r="M120" s="9"/>
      <c r="N120" s="9"/>
      <c r="O120" s="9"/>
    </row>
    <row r="121" spans="1:15" s="10" customFormat="1" ht="12.75">
      <c r="A121" s="9"/>
      <c r="B121" s="9"/>
      <c r="C121" s="9"/>
      <c r="D121" s="14"/>
      <c r="H121" s="9"/>
      <c r="I121" s="9"/>
      <c r="J121" s="9"/>
      <c r="K121" s="9"/>
      <c r="L121" s="9"/>
      <c r="M121" s="9"/>
      <c r="N121" s="9"/>
      <c r="O121" s="9"/>
    </row>
    <row r="122" spans="1:15" s="10" customFormat="1" ht="12.75">
      <c r="A122" s="9"/>
      <c r="B122" s="9"/>
      <c r="C122" s="9"/>
      <c r="D122" s="14"/>
      <c r="H122" s="9"/>
      <c r="I122" s="9"/>
      <c r="J122" s="9"/>
      <c r="K122" s="9"/>
      <c r="L122" s="9"/>
      <c r="M122" s="9"/>
      <c r="N122" s="9"/>
      <c r="O122" s="9"/>
    </row>
    <row r="123" spans="1:15" s="10" customFormat="1" ht="12.75">
      <c r="A123" s="9"/>
      <c r="B123" s="9"/>
      <c r="C123" s="9"/>
      <c r="D123" s="14"/>
      <c r="H123" s="9"/>
      <c r="I123" s="9"/>
      <c r="J123" s="9"/>
      <c r="K123" s="9"/>
      <c r="L123" s="9"/>
      <c r="M123" s="9"/>
      <c r="N123" s="9"/>
      <c r="O123" s="9"/>
    </row>
    <row r="124" spans="1:15" s="10" customFormat="1" ht="12.75">
      <c r="A124" s="9"/>
      <c r="B124" s="9"/>
      <c r="C124" s="9"/>
      <c r="D124" s="14"/>
      <c r="H124" s="9"/>
      <c r="I124" s="9"/>
      <c r="J124" s="9"/>
      <c r="K124" s="9"/>
      <c r="L124" s="9"/>
      <c r="M124" s="9"/>
      <c r="N124" s="9"/>
      <c r="O124" s="9"/>
    </row>
    <row r="125" spans="1:15" s="10" customFormat="1" ht="12.75">
      <c r="A125" s="9"/>
      <c r="B125" s="9"/>
      <c r="C125" s="9"/>
      <c r="D125" s="14"/>
      <c r="H125" s="9"/>
      <c r="I125" s="9"/>
      <c r="J125" s="9"/>
      <c r="K125" s="9"/>
      <c r="L125" s="9"/>
      <c r="M125" s="9"/>
      <c r="N125" s="9"/>
      <c r="O125" s="9"/>
    </row>
    <row r="126" spans="1:15" s="10" customFormat="1" ht="12.75">
      <c r="A126" s="9"/>
      <c r="B126" s="9"/>
      <c r="C126" s="9"/>
      <c r="D126" s="14"/>
      <c r="H126" s="9"/>
      <c r="I126" s="9"/>
      <c r="J126" s="9"/>
      <c r="K126" s="9"/>
      <c r="L126" s="9"/>
      <c r="M126" s="9"/>
      <c r="N126" s="9"/>
      <c r="O126" s="9"/>
    </row>
    <row r="127" spans="1:15" s="10" customFormat="1" ht="12.75">
      <c r="A127" s="9"/>
      <c r="B127" s="9"/>
      <c r="C127" s="9"/>
      <c r="D127" s="14"/>
      <c r="H127" s="9"/>
      <c r="I127" s="9"/>
      <c r="J127" s="9"/>
      <c r="K127" s="9"/>
      <c r="L127" s="9"/>
      <c r="M127" s="9"/>
      <c r="N127" s="9"/>
      <c r="O127" s="9"/>
    </row>
    <row r="128" spans="1:15" s="10" customFormat="1" ht="12.75">
      <c r="A128" s="9"/>
      <c r="B128" s="9"/>
      <c r="C128" s="9"/>
      <c r="D128" s="14"/>
      <c r="H128" s="9"/>
      <c r="I128" s="9"/>
      <c r="J128" s="9"/>
      <c r="K128" s="9"/>
      <c r="L128" s="9"/>
      <c r="M128" s="9"/>
      <c r="N128" s="9"/>
      <c r="O128" s="9"/>
    </row>
    <row r="129" spans="1:15" s="10" customFormat="1" ht="12.75">
      <c r="A129" s="9"/>
      <c r="B129" s="9"/>
      <c r="C129" s="9"/>
      <c r="D129" s="14"/>
      <c r="H129" s="9"/>
      <c r="I129" s="9"/>
      <c r="J129" s="9"/>
      <c r="K129" s="9"/>
      <c r="L129" s="9"/>
      <c r="M129" s="9"/>
      <c r="N129" s="9"/>
      <c r="O129" s="9"/>
    </row>
    <row r="130" spans="1:15" s="10" customFormat="1" ht="12.75">
      <c r="A130" s="9"/>
      <c r="B130" s="9"/>
      <c r="C130" s="9"/>
      <c r="D130" s="14"/>
      <c r="H130" s="9"/>
      <c r="I130" s="9"/>
      <c r="J130" s="9"/>
      <c r="K130" s="9"/>
      <c r="L130" s="9"/>
      <c r="M130" s="9"/>
      <c r="N130" s="9"/>
      <c r="O130" s="9"/>
    </row>
    <row r="131" spans="1:15" s="10" customFormat="1" ht="12.75">
      <c r="A131" s="9"/>
      <c r="B131" s="9"/>
      <c r="C131" s="9"/>
      <c r="D131" s="14"/>
      <c r="H131" s="9"/>
      <c r="I131" s="9"/>
      <c r="J131" s="9"/>
      <c r="K131" s="9"/>
      <c r="L131" s="9"/>
      <c r="M131" s="9"/>
      <c r="N131" s="9"/>
      <c r="O131" s="9"/>
    </row>
    <row r="132" spans="1:15" s="10" customFormat="1" ht="12.75">
      <c r="A132" s="9"/>
      <c r="B132" s="9"/>
      <c r="C132" s="9"/>
      <c r="D132" s="14"/>
      <c r="H132" s="9"/>
      <c r="I132" s="9"/>
      <c r="J132" s="9"/>
      <c r="K132" s="9"/>
      <c r="L132" s="9"/>
      <c r="M132" s="9"/>
      <c r="N132" s="9"/>
      <c r="O132" s="9"/>
    </row>
    <row r="133" spans="1:15" s="10" customFormat="1" ht="12.75">
      <c r="A133" s="9"/>
      <c r="B133" s="9"/>
      <c r="C133" s="9"/>
      <c r="D133" s="14"/>
      <c r="H133" s="9"/>
      <c r="I133" s="9"/>
      <c r="J133" s="9"/>
      <c r="K133" s="9"/>
      <c r="L133" s="9"/>
      <c r="M133" s="9"/>
      <c r="N133" s="9"/>
      <c r="O133" s="9"/>
    </row>
    <row r="134" spans="1:15" s="10" customFormat="1" ht="12.75">
      <c r="A134" s="9"/>
      <c r="B134" s="9"/>
      <c r="C134" s="9"/>
      <c r="D134" s="14"/>
      <c r="H134" s="9"/>
      <c r="I134" s="9"/>
      <c r="J134" s="9"/>
      <c r="K134" s="9"/>
      <c r="L134" s="9"/>
      <c r="M134" s="9"/>
      <c r="N134" s="9"/>
      <c r="O134" s="9"/>
    </row>
    <row r="135" spans="1:15" s="10" customFormat="1" ht="12.75">
      <c r="A135" s="9"/>
      <c r="B135" s="9"/>
      <c r="C135" s="9"/>
      <c r="D135" s="14"/>
      <c r="H135" s="9"/>
      <c r="I135" s="9"/>
      <c r="J135" s="9"/>
      <c r="K135" s="9"/>
      <c r="L135" s="9"/>
      <c r="M135" s="9"/>
      <c r="N135" s="9"/>
      <c r="O135" s="9"/>
    </row>
    <row r="136" spans="1:15" s="10" customFormat="1" ht="12.75">
      <c r="A136" s="9"/>
      <c r="B136" s="9"/>
      <c r="C136" s="9"/>
      <c r="D136" s="14"/>
      <c r="H136" s="9"/>
      <c r="I136" s="9"/>
      <c r="J136" s="9"/>
      <c r="K136" s="9"/>
      <c r="L136" s="9"/>
      <c r="M136" s="9"/>
      <c r="N136" s="9"/>
      <c r="O136" s="9"/>
    </row>
    <row r="137" spans="1:15" s="10" customFormat="1" ht="12.75">
      <c r="A137" s="9"/>
      <c r="B137" s="9"/>
      <c r="C137" s="9"/>
      <c r="D137" s="14"/>
      <c r="H137" s="9"/>
      <c r="I137" s="9"/>
      <c r="J137" s="9"/>
      <c r="K137" s="9"/>
      <c r="L137" s="9"/>
      <c r="M137" s="9"/>
      <c r="N137" s="9"/>
      <c r="O137" s="9"/>
    </row>
    <row r="138" spans="1:15" s="10" customFormat="1" ht="12.75">
      <c r="A138" s="9"/>
      <c r="B138" s="9"/>
      <c r="C138" s="9"/>
      <c r="D138" s="14"/>
      <c r="H138" s="9"/>
      <c r="I138" s="9"/>
      <c r="J138" s="9"/>
      <c r="K138" s="9"/>
      <c r="L138" s="9"/>
      <c r="M138" s="9"/>
      <c r="N138" s="9"/>
      <c r="O138" s="9"/>
    </row>
    <row r="139" spans="1:15" s="10" customFormat="1" ht="12.75">
      <c r="A139" s="9"/>
      <c r="B139" s="9"/>
      <c r="C139" s="9"/>
      <c r="D139" s="14"/>
      <c r="H139" s="9"/>
      <c r="I139" s="9"/>
      <c r="J139" s="9"/>
      <c r="K139" s="9"/>
      <c r="L139" s="9"/>
      <c r="M139" s="9"/>
      <c r="N139" s="9"/>
      <c r="O139" s="9"/>
    </row>
    <row r="140" spans="1:15" s="10" customFormat="1" ht="12.75">
      <c r="A140" s="9"/>
      <c r="B140" s="9"/>
      <c r="C140" s="9"/>
      <c r="D140" s="14"/>
      <c r="H140" s="9"/>
      <c r="I140" s="9"/>
      <c r="J140" s="9"/>
      <c r="K140" s="9"/>
      <c r="L140" s="9"/>
      <c r="M140" s="9"/>
      <c r="N140" s="9"/>
      <c r="O140" s="9"/>
    </row>
    <row r="141" spans="1:15" s="10" customFormat="1" ht="12.75">
      <c r="A141" s="9"/>
      <c r="B141" s="9"/>
      <c r="C141" s="9"/>
      <c r="D141" s="14"/>
      <c r="H141" s="9"/>
      <c r="I141" s="9"/>
      <c r="J141" s="9"/>
      <c r="K141" s="9"/>
      <c r="L141" s="9"/>
      <c r="M141" s="9"/>
      <c r="N141" s="9"/>
      <c r="O141" s="9"/>
    </row>
    <row r="142" spans="1:15" s="10" customFormat="1" ht="12.75">
      <c r="A142" s="9"/>
      <c r="B142" s="9"/>
      <c r="C142" s="9"/>
      <c r="D142" s="14"/>
      <c r="H142" s="9"/>
      <c r="I142" s="9"/>
      <c r="J142" s="9"/>
      <c r="K142" s="9"/>
      <c r="L142" s="9"/>
      <c r="M142" s="9"/>
      <c r="N142" s="9"/>
      <c r="O142" s="9"/>
    </row>
    <row r="143" spans="1:15" s="10" customFormat="1" ht="12.75">
      <c r="A143" s="9"/>
      <c r="B143" s="9"/>
      <c r="C143" s="9"/>
      <c r="D143" s="14"/>
      <c r="H143" s="9"/>
      <c r="I143" s="9"/>
      <c r="J143" s="9"/>
      <c r="K143" s="9"/>
      <c r="L143" s="9"/>
      <c r="M143" s="9"/>
      <c r="N143" s="9"/>
      <c r="O143" s="9"/>
    </row>
    <row r="144" spans="1:15" s="10" customFormat="1" ht="12.75">
      <c r="A144" s="9"/>
      <c r="B144" s="9"/>
      <c r="C144" s="9"/>
      <c r="D144" s="14"/>
      <c r="H144" s="9"/>
      <c r="I144" s="9"/>
      <c r="J144" s="9"/>
      <c r="K144" s="9"/>
      <c r="L144" s="9"/>
      <c r="M144" s="9"/>
      <c r="N144" s="9"/>
      <c r="O144" s="9"/>
    </row>
    <row r="145" spans="1:15" s="10" customFormat="1" ht="12.75">
      <c r="A145" s="9"/>
      <c r="B145" s="9"/>
      <c r="C145" s="9"/>
      <c r="D145" s="14"/>
      <c r="H145" s="9"/>
      <c r="I145" s="9"/>
      <c r="J145" s="9"/>
      <c r="K145" s="9"/>
      <c r="L145" s="9"/>
      <c r="M145" s="9"/>
      <c r="N145" s="9"/>
      <c r="O145" s="9"/>
    </row>
    <row r="146" spans="1:15" s="10" customFormat="1" ht="12.75">
      <c r="A146" s="9"/>
      <c r="B146" s="9"/>
      <c r="C146" s="9"/>
      <c r="D146" s="14"/>
      <c r="H146" s="9"/>
      <c r="I146" s="9"/>
      <c r="J146" s="9"/>
      <c r="K146" s="9"/>
      <c r="L146" s="9"/>
      <c r="M146" s="9"/>
      <c r="N146" s="9"/>
      <c r="O146" s="9"/>
    </row>
    <row r="147" spans="1:15" s="10" customFormat="1" ht="12.75">
      <c r="A147" s="9"/>
      <c r="B147" s="9"/>
      <c r="C147" s="9"/>
      <c r="D147" s="14"/>
      <c r="H147" s="9"/>
      <c r="I147" s="9"/>
      <c r="J147" s="9"/>
      <c r="K147" s="9"/>
      <c r="L147" s="9"/>
      <c r="M147" s="9"/>
      <c r="N147" s="9"/>
      <c r="O147" s="9"/>
    </row>
    <row r="148" spans="1:15" s="10" customFormat="1" ht="12.75">
      <c r="A148" s="9"/>
      <c r="B148" s="9"/>
      <c r="C148" s="9"/>
      <c r="D148" s="14"/>
      <c r="H148" s="9"/>
      <c r="I148" s="9"/>
      <c r="J148" s="9"/>
      <c r="K148" s="9"/>
      <c r="L148" s="9"/>
      <c r="M148" s="9"/>
      <c r="N148" s="9"/>
      <c r="O148" s="9"/>
    </row>
    <row r="149" spans="1:15" s="10" customFormat="1" ht="12.75">
      <c r="A149" s="9"/>
      <c r="B149" s="9"/>
      <c r="C149" s="9"/>
      <c r="D149" s="14"/>
      <c r="H149" s="9"/>
      <c r="I149" s="9"/>
      <c r="J149" s="9"/>
      <c r="K149" s="9"/>
      <c r="L149" s="9"/>
      <c r="M149" s="9"/>
      <c r="N149" s="9"/>
      <c r="O149" s="9"/>
    </row>
    <row r="150" spans="1:15" s="10" customFormat="1" ht="12.75">
      <c r="A150" s="9"/>
      <c r="B150" s="9"/>
      <c r="C150" s="9"/>
      <c r="D150" s="14"/>
      <c r="H150" s="9"/>
      <c r="I150" s="9"/>
      <c r="J150" s="9"/>
      <c r="K150" s="9"/>
      <c r="L150" s="9"/>
      <c r="M150" s="9"/>
      <c r="N150" s="9"/>
      <c r="O150" s="9"/>
    </row>
    <row r="151" spans="1:15" s="10" customFormat="1" ht="12.75">
      <c r="A151" s="9"/>
      <c r="B151" s="9"/>
      <c r="C151" s="9"/>
      <c r="D151" s="14"/>
      <c r="H151" s="9"/>
      <c r="I151" s="9"/>
      <c r="J151" s="9"/>
      <c r="K151" s="9"/>
      <c r="L151" s="9"/>
      <c r="M151" s="9"/>
      <c r="N151" s="9"/>
      <c r="O151" s="9"/>
    </row>
    <row r="152" spans="1:15" s="10" customFormat="1" ht="12.75">
      <c r="A152" s="9"/>
      <c r="B152" s="9"/>
      <c r="C152" s="9"/>
      <c r="D152" s="14"/>
      <c r="H152" s="9"/>
      <c r="I152" s="9"/>
      <c r="J152" s="9"/>
      <c r="K152" s="9"/>
      <c r="L152" s="9"/>
      <c r="M152" s="9"/>
      <c r="N152" s="9"/>
      <c r="O152" s="9"/>
    </row>
    <row r="153" spans="1:15" s="10" customFormat="1" ht="12.75">
      <c r="A153" s="9"/>
      <c r="B153" s="9"/>
      <c r="C153" s="9"/>
      <c r="D153" s="14"/>
      <c r="H153" s="9"/>
      <c r="I153" s="9"/>
      <c r="J153" s="9"/>
      <c r="K153" s="9"/>
      <c r="L153" s="9"/>
      <c r="M153" s="9"/>
      <c r="N153" s="9"/>
      <c r="O153" s="9"/>
    </row>
    <row r="154" spans="1:15" s="10" customFormat="1" ht="12.75">
      <c r="A154" s="9"/>
      <c r="B154" s="9"/>
      <c r="C154" s="9"/>
      <c r="D154" s="14"/>
      <c r="H154" s="9"/>
      <c r="I154" s="9"/>
      <c r="J154" s="9"/>
      <c r="K154" s="9"/>
      <c r="L154" s="9"/>
      <c r="M154" s="9"/>
      <c r="N154" s="9"/>
      <c r="O154" s="9"/>
    </row>
    <row r="155" spans="1:15" s="10" customFormat="1" ht="12.75">
      <c r="A155" s="9"/>
      <c r="B155" s="9"/>
      <c r="C155" s="9"/>
      <c r="D155" s="14"/>
      <c r="H155" s="9"/>
      <c r="I155" s="9"/>
      <c r="J155" s="9"/>
      <c r="K155" s="9"/>
      <c r="L155" s="9"/>
      <c r="M155" s="9"/>
      <c r="N155" s="9"/>
      <c r="O155" s="9"/>
    </row>
    <row r="156" spans="1:15" s="10" customFormat="1" ht="12.75">
      <c r="A156" s="9"/>
      <c r="B156" s="9"/>
      <c r="C156" s="9"/>
      <c r="D156" s="14"/>
      <c r="H156" s="9"/>
      <c r="I156" s="9"/>
      <c r="J156" s="9"/>
      <c r="K156" s="9"/>
      <c r="L156" s="9"/>
      <c r="M156" s="9"/>
      <c r="N156" s="9"/>
      <c r="O156" s="9"/>
    </row>
    <row r="157" spans="1:15" s="10" customFormat="1" ht="12.75">
      <c r="A157" s="9"/>
      <c r="B157" s="9"/>
      <c r="C157" s="9"/>
      <c r="D157" s="14"/>
      <c r="H157" s="9"/>
      <c r="I157" s="9"/>
      <c r="J157" s="9"/>
      <c r="K157" s="9"/>
      <c r="L157" s="9"/>
      <c r="M157" s="9"/>
      <c r="N157" s="9"/>
      <c r="O157" s="9"/>
    </row>
    <row r="158" spans="1:15" s="10" customFormat="1" ht="12.75">
      <c r="A158" s="9"/>
      <c r="B158" s="9"/>
      <c r="C158" s="9"/>
      <c r="D158" s="14"/>
      <c r="H158" s="9"/>
      <c r="I158" s="9"/>
      <c r="J158" s="9"/>
      <c r="K158" s="9"/>
      <c r="L158" s="9"/>
      <c r="M158" s="9"/>
      <c r="N158" s="9"/>
      <c r="O158" s="9"/>
    </row>
    <row r="159" spans="1:15" s="10" customFormat="1" ht="12.75">
      <c r="A159" s="9"/>
      <c r="B159" s="9"/>
      <c r="C159" s="9"/>
      <c r="D159" s="14"/>
      <c r="H159" s="9"/>
      <c r="I159" s="9"/>
      <c r="J159" s="9"/>
      <c r="K159" s="9"/>
      <c r="L159" s="9"/>
      <c r="M159" s="9"/>
      <c r="N159" s="9"/>
      <c r="O159" s="9"/>
    </row>
    <row r="160" spans="1:15" s="10" customFormat="1" ht="12.75">
      <c r="A160" s="9"/>
      <c r="B160" s="9"/>
      <c r="C160" s="9"/>
      <c r="D160" s="14"/>
      <c r="H160" s="9"/>
      <c r="I160" s="9"/>
      <c r="J160" s="9"/>
      <c r="K160" s="9"/>
      <c r="L160" s="9"/>
      <c r="M160" s="9"/>
      <c r="N160" s="9"/>
      <c r="O160" s="9"/>
    </row>
    <row r="161" spans="1:15" s="10" customFormat="1" ht="12.75">
      <c r="A161" s="9"/>
      <c r="B161" s="9"/>
      <c r="C161" s="9"/>
      <c r="D161" s="14"/>
      <c r="H161" s="9"/>
      <c r="I161" s="9"/>
      <c r="J161" s="9"/>
      <c r="K161" s="9"/>
      <c r="L161" s="9"/>
      <c r="M161" s="9"/>
      <c r="N161" s="9"/>
      <c r="O161" s="9"/>
    </row>
    <row r="162" spans="1:15" s="10" customFormat="1" ht="12.75">
      <c r="A162" s="9"/>
      <c r="B162" s="9"/>
      <c r="C162" s="9"/>
      <c r="D162" s="14"/>
      <c r="H162" s="9"/>
      <c r="I162" s="9"/>
      <c r="J162" s="9"/>
      <c r="K162" s="9"/>
      <c r="L162" s="9"/>
      <c r="M162" s="9"/>
      <c r="N162" s="9"/>
      <c r="O162" s="9"/>
    </row>
    <row r="163" spans="1:15" s="10" customFormat="1" ht="12.75">
      <c r="A163" s="9"/>
      <c r="B163" s="9"/>
      <c r="C163" s="9"/>
      <c r="D163" s="14"/>
      <c r="H163" s="9"/>
      <c r="I163" s="9"/>
      <c r="J163" s="9"/>
      <c r="K163" s="9"/>
      <c r="L163" s="9"/>
      <c r="M163" s="9"/>
      <c r="N163" s="9"/>
      <c r="O163" s="9"/>
    </row>
    <row r="164" spans="1:15" s="10" customFormat="1" ht="12.75">
      <c r="A164" s="9"/>
      <c r="B164" s="9"/>
      <c r="C164" s="9"/>
      <c r="D164" s="14"/>
      <c r="H164" s="9"/>
      <c r="I164" s="9"/>
      <c r="J164" s="9"/>
      <c r="K164" s="9"/>
      <c r="L164" s="9"/>
      <c r="M164" s="9"/>
      <c r="N164" s="9"/>
      <c r="O164" s="9"/>
    </row>
    <row r="165" spans="1:15" s="10" customFormat="1" ht="12.75">
      <c r="A165" s="9"/>
      <c r="B165" s="9"/>
      <c r="C165" s="9"/>
      <c r="D165" s="14"/>
      <c r="H165" s="9"/>
      <c r="I165" s="9"/>
      <c r="J165" s="9"/>
      <c r="K165" s="9"/>
      <c r="L165" s="9"/>
      <c r="M165" s="9"/>
      <c r="N165" s="9"/>
      <c r="O165" s="9"/>
    </row>
    <row r="166" spans="1:15" s="10" customFormat="1" ht="12.75">
      <c r="A166" s="9"/>
      <c r="B166" s="9"/>
      <c r="C166" s="9"/>
      <c r="D166" s="14"/>
      <c r="H166" s="9"/>
      <c r="I166" s="9"/>
      <c r="J166" s="9"/>
      <c r="K166" s="9"/>
      <c r="L166" s="9"/>
      <c r="M166" s="9"/>
      <c r="N166" s="9"/>
      <c r="O166" s="9"/>
    </row>
    <row r="167" spans="1:15" s="10" customFormat="1" ht="12.75">
      <c r="A167" s="9"/>
      <c r="B167" s="9"/>
      <c r="C167" s="9"/>
      <c r="D167" s="14"/>
      <c r="H167" s="9"/>
      <c r="I167" s="9"/>
      <c r="J167" s="9"/>
      <c r="K167" s="9"/>
      <c r="L167" s="9"/>
      <c r="M167" s="9"/>
      <c r="N167" s="9"/>
      <c r="O167" s="9"/>
    </row>
    <row r="168" spans="1:15" s="10" customFormat="1" ht="12.75">
      <c r="A168" s="9"/>
      <c r="B168" s="9"/>
      <c r="C168" s="9"/>
      <c r="D168" s="14"/>
      <c r="H168" s="9"/>
      <c r="I168" s="9"/>
      <c r="J168" s="9"/>
      <c r="K168" s="9"/>
      <c r="L168" s="9"/>
      <c r="M168" s="9"/>
      <c r="N168" s="9"/>
      <c r="O168" s="9"/>
    </row>
    <row r="169" spans="1:15" s="10" customFormat="1" ht="12.75">
      <c r="A169" s="9"/>
      <c r="B169" s="9"/>
      <c r="C169" s="9"/>
      <c r="D169" s="14"/>
      <c r="H169" s="9"/>
      <c r="I169" s="9"/>
      <c r="J169" s="9"/>
      <c r="K169" s="9"/>
      <c r="L169" s="9"/>
      <c r="M169" s="9"/>
      <c r="N169" s="9"/>
      <c r="O169" s="9"/>
    </row>
    <row r="170" spans="1:15" s="10" customFormat="1" ht="12.75">
      <c r="A170" s="9"/>
      <c r="B170" s="9"/>
      <c r="C170" s="9"/>
      <c r="D170" s="14"/>
      <c r="H170" s="9"/>
      <c r="I170" s="9"/>
      <c r="J170" s="9"/>
      <c r="K170" s="9"/>
      <c r="L170" s="9"/>
      <c r="M170" s="9"/>
      <c r="N170" s="9"/>
      <c r="O170" s="9"/>
    </row>
    <row r="171" spans="1:15" s="10" customFormat="1" ht="12.75">
      <c r="A171" s="9"/>
      <c r="B171" s="9"/>
      <c r="C171" s="9"/>
      <c r="D171" s="14"/>
      <c r="H171" s="9"/>
      <c r="I171" s="9"/>
      <c r="J171" s="9"/>
      <c r="K171" s="9"/>
      <c r="L171" s="9"/>
      <c r="M171" s="9"/>
      <c r="N171" s="9"/>
      <c r="O171" s="9"/>
    </row>
    <row r="172" spans="1:15" s="10" customFormat="1" ht="12.75">
      <c r="A172" s="9"/>
      <c r="B172" s="9"/>
      <c r="C172" s="9"/>
      <c r="D172" s="14"/>
      <c r="H172" s="9"/>
      <c r="I172" s="9"/>
      <c r="J172" s="9"/>
      <c r="K172" s="9"/>
      <c r="L172" s="9"/>
      <c r="M172" s="9"/>
      <c r="N172" s="9"/>
      <c r="O172" s="9"/>
    </row>
    <row r="173" spans="1:15" s="10" customFormat="1" ht="12.75">
      <c r="A173" s="9"/>
      <c r="B173" s="9"/>
      <c r="C173" s="9"/>
      <c r="D173" s="14"/>
      <c r="H173" s="9"/>
      <c r="I173" s="9"/>
      <c r="J173" s="9"/>
      <c r="K173" s="9"/>
      <c r="L173" s="9"/>
      <c r="M173" s="9"/>
      <c r="N173" s="9"/>
      <c r="O173" s="9"/>
    </row>
    <row r="174" spans="1:15" s="10" customFormat="1" ht="12.75">
      <c r="A174" s="9"/>
      <c r="B174" s="9"/>
      <c r="C174" s="9"/>
      <c r="D174" s="14"/>
      <c r="H174" s="9"/>
      <c r="I174" s="9"/>
      <c r="J174" s="9"/>
      <c r="K174" s="9"/>
      <c r="L174" s="9"/>
      <c r="M174" s="9"/>
      <c r="N174" s="9"/>
      <c r="O174" s="9"/>
    </row>
    <row r="175" spans="1:15" s="10" customFormat="1" ht="12.75">
      <c r="A175" s="9"/>
      <c r="B175" s="9"/>
      <c r="C175" s="9"/>
      <c r="D175" s="14"/>
      <c r="H175" s="9"/>
      <c r="I175" s="9"/>
      <c r="J175" s="9"/>
      <c r="K175" s="9"/>
      <c r="L175" s="9"/>
      <c r="M175" s="9"/>
      <c r="N175" s="9"/>
      <c r="O175" s="9"/>
    </row>
    <row r="176" spans="1:15" s="10" customFormat="1" ht="12.75">
      <c r="A176" s="9"/>
      <c r="B176" s="9"/>
      <c r="C176" s="9"/>
      <c r="D176" s="14"/>
      <c r="H176" s="9"/>
      <c r="I176" s="9"/>
      <c r="J176" s="9"/>
      <c r="K176" s="9"/>
      <c r="L176" s="9"/>
      <c r="M176" s="9"/>
      <c r="N176" s="9"/>
      <c r="O176" s="9"/>
    </row>
    <row r="177" spans="1:15" s="10" customFormat="1" ht="12.75">
      <c r="A177" s="9"/>
      <c r="B177" s="9"/>
      <c r="C177" s="9"/>
      <c r="D177" s="14"/>
      <c r="H177" s="9"/>
      <c r="I177" s="9"/>
      <c r="J177" s="9"/>
      <c r="K177" s="9"/>
      <c r="L177" s="9"/>
      <c r="M177" s="9"/>
      <c r="N177" s="9"/>
      <c r="O177" s="9"/>
    </row>
    <row r="178" spans="1:15" s="10" customFormat="1" ht="12.75">
      <c r="A178" s="9"/>
      <c r="B178" s="9"/>
      <c r="C178" s="9"/>
      <c r="D178" s="14"/>
      <c r="H178" s="9"/>
      <c r="I178" s="9"/>
      <c r="J178" s="9"/>
      <c r="K178" s="9"/>
      <c r="L178" s="9"/>
      <c r="M178" s="9"/>
      <c r="N178" s="9"/>
      <c r="O178" s="9"/>
    </row>
    <row r="179" spans="1:15" s="10" customFormat="1" ht="12.75">
      <c r="A179" s="9"/>
      <c r="B179" s="9"/>
      <c r="C179" s="9"/>
      <c r="D179" s="14"/>
      <c r="H179" s="9"/>
      <c r="I179" s="9"/>
      <c r="J179" s="9"/>
      <c r="K179" s="9"/>
      <c r="L179" s="9"/>
      <c r="M179" s="9"/>
      <c r="N179" s="9"/>
      <c r="O179" s="9"/>
    </row>
    <row r="180" spans="1:15" s="10" customFormat="1" ht="12.75">
      <c r="A180" s="9"/>
      <c r="B180" s="9"/>
      <c r="C180" s="9"/>
      <c r="D180" s="14"/>
      <c r="H180" s="9"/>
      <c r="I180" s="9"/>
      <c r="J180" s="9"/>
      <c r="K180" s="9"/>
      <c r="L180" s="9"/>
      <c r="M180" s="9"/>
      <c r="N180" s="9"/>
      <c r="O180" s="9"/>
    </row>
    <row r="181" spans="1:15" s="10" customFormat="1" ht="12.75">
      <c r="A181" s="9"/>
      <c r="B181" s="9"/>
      <c r="C181" s="9"/>
      <c r="D181" s="14"/>
      <c r="H181" s="9"/>
      <c r="I181" s="9"/>
      <c r="J181" s="9"/>
      <c r="K181" s="9"/>
      <c r="L181" s="9"/>
      <c r="M181" s="9"/>
      <c r="N181" s="9"/>
      <c r="O181" s="9"/>
    </row>
    <row r="182" spans="1:15" s="10" customFormat="1" ht="12.75">
      <c r="A182" s="9"/>
      <c r="B182" s="9"/>
      <c r="C182" s="9"/>
      <c r="D182" s="14"/>
      <c r="H182" s="9"/>
      <c r="I182" s="9"/>
      <c r="J182" s="9"/>
      <c r="K182" s="9"/>
      <c r="L182" s="9"/>
      <c r="M182" s="9"/>
      <c r="N182" s="9"/>
      <c r="O182" s="9"/>
    </row>
    <row r="183" spans="1:15" s="10" customFormat="1" ht="12.75">
      <c r="A183" s="9"/>
      <c r="B183" s="9"/>
      <c r="C183" s="9"/>
      <c r="D183" s="14"/>
      <c r="H183" s="9"/>
      <c r="I183" s="9"/>
      <c r="J183" s="9"/>
      <c r="K183" s="9"/>
      <c r="L183" s="9"/>
      <c r="M183" s="9"/>
      <c r="N183" s="9"/>
      <c r="O183" s="9"/>
    </row>
    <row r="184" spans="1:15" s="10" customFormat="1" ht="12.75">
      <c r="A184" s="9"/>
      <c r="B184" s="9"/>
      <c r="C184" s="9"/>
      <c r="D184" s="14"/>
      <c r="H184" s="9"/>
      <c r="I184" s="9"/>
      <c r="J184" s="9"/>
      <c r="K184" s="9"/>
      <c r="L184" s="9"/>
      <c r="M184" s="9"/>
      <c r="N184" s="9"/>
      <c r="O184" s="9"/>
    </row>
    <row r="185" spans="1:15" s="10" customFormat="1" ht="12.75">
      <c r="A185" s="9"/>
      <c r="B185" s="9"/>
      <c r="C185" s="9"/>
      <c r="D185" s="14"/>
      <c r="H185" s="9"/>
      <c r="I185" s="9"/>
      <c r="J185" s="9"/>
      <c r="K185" s="9"/>
      <c r="L185" s="9"/>
      <c r="M185" s="9"/>
      <c r="N185" s="9"/>
      <c r="O185" s="9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9"/>
  <sheetViews>
    <sheetView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7.00390625" style="222" customWidth="1"/>
    <col min="2" max="2" width="35.125" style="222" customWidth="1"/>
    <col min="3" max="3" width="7.00390625" style="222" customWidth="1"/>
    <col min="4" max="4" width="7.75390625" style="222" customWidth="1"/>
    <col min="5" max="5" width="9.625" style="222" customWidth="1"/>
    <col min="6" max="6" width="9.25390625" style="222" customWidth="1"/>
    <col min="7" max="7" width="11.00390625" style="223" customWidth="1"/>
    <col min="8" max="8" width="13.75390625" style="222" customWidth="1"/>
    <col min="9" max="9" width="10.875" style="222" customWidth="1"/>
    <col min="10" max="10" width="12.375" style="223" customWidth="1"/>
    <col min="11" max="11" width="14.125" style="222" customWidth="1"/>
    <col min="12" max="12" width="12.625" style="223" customWidth="1"/>
    <col min="13" max="14" width="9.125" style="222" customWidth="1"/>
    <col min="15" max="15" width="10.00390625" style="222" customWidth="1"/>
    <col min="16" max="16" width="13.875" style="222" customWidth="1"/>
    <col min="17" max="17" width="14.875" style="222" customWidth="1"/>
    <col min="18" max="16384" width="9.125" style="222" customWidth="1"/>
  </cols>
  <sheetData>
    <row r="1" ht="12.75">
      <c r="J1" s="224" t="s">
        <v>171</v>
      </c>
    </row>
    <row r="2" ht="12.75">
      <c r="J2" s="224" t="s">
        <v>545</v>
      </c>
    </row>
    <row r="3" ht="12.75">
      <c r="J3" s="225" t="s">
        <v>307</v>
      </c>
    </row>
    <row r="4" ht="12.75">
      <c r="J4" s="224" t="s">
        <v>308</v>
      </c>
    </row>
    <row r="5" ht="12.75">
      <c r="J5" s="224" t="s">
        <v>488</v>
      </c>
    </row>
    <row r="6" spans="6:9" ht="12.75">
      <c r="F6" s="224"/>
      <c r="G6" s="222"/>
      <c r="I6" s="223"/>
    </row>
    <row r="7" spans="2:6" ht="21" customHeight="1">
      <c r="B7" s="391" t="s">
        <v>527</v>
      </c>
      <c r="C7" s="391"/>
      <c r="D7" s="391"/>
      <c r="E7" s="391"/>
      <c r="F7" s="391"/>
    </row>
    <row r="8" spans="2:6" ht="22.5" customHeight="1">
      <c r="B8" s="384"/>
      <c r="C8" s="380"/>
      <c r="D8" s="385" t="s">
        <v>525</v>
      </c>
      <c r="E8" s="380"/>
      <c r="F8" s="380"/>
    </row>
    <row r="9" spans="1:20" ht="21.75" customHeight="1">
      <c r="A9" s="224"/>
      <c r="B9" s="394" t="s">
        <v>526</v>
      </c>
      <c r="C9" s="394"/>
      <c r="D9" s="394"/>
      <c r="E9" s="394"/>
      <c r="F9" s="394"/>
      <c r="G9" s="226"/>
      <c r="I9" s="227"/>
      <c r="J9" s="224"/>
      <c r="M9" s="228"/>
      <c r="O9" s="229"/>
      <c r="P9" s="230"/>
      <c r="R9" s="229"/>
      <c r="S9" s="229"/>
      <c r="T9" s="230"/>
    </row>
    <row r="10" spans="1:20" ht="23.25" customHeight="1">
      <c r="A10" s="224"/>
      <c r="B10" s="231"/>
      <c r="C10" s="231"/>
      <c r="D10" s="231"/>
      <c r="E10" s="231"/>
      <c r="F10" s="231"/>
      <c r="G10" s="224"/>
      <c r="I10" s="231"/>
      <c r="J10" s="232"/>
      <c r="K10" s="233"/>
      <c r="L10" s="234"/>
      <c r="M10" s="232"/>
      <c r="N10" s="245"/>
      <c r="O10" s="245"/>
      <c r="P10" s="229"/>
      <c r="R10" s="229"/>
      <c r="S10" s="229"/>
      <c r="T10" s="229"/>
    </row>
    <row r="11" spans="1:15" ht="24" customHeight="1">
      <c r="A11" s="378"/>
      <c r="B11" s="375"/>
      <c r="C11" s="372" t="s">
        <v>512</v>
      </c>
      <c r="D11" s="370" t="s">
        <v>512</v>
      </c>
      <c r="E11" s="370" t="s">
        <v>512</v>
      </c>
      <c r="F11" s="370" t="s">
        <v>512</v>
      </c>
      <c r="G11" s="370" t="s">
        <v>517</v>
      </c>
      <c r="H11" s="159" t="s">
        <v>515</v>
      </c>
      <c r="I11" s="160" t="s">
        <v>320</v>
      </c>
      <c r="J11" s="364" t="s">
        <v>522</v>
      </c>
      <c r="K11" s="352"/>
      <c r="L11" s="234"/>
      <c r="M11" s="233"/>
      <c r="N11" s="233"/>
      <c r="O11" s="233"/>
    </row>
    <row r="12" spans="1:17" ht="45" customHeight="1">
      <c r="A12" s="379" t="s">
        <v>0</v>
      </c>
      <c r="B12" s="376" t="s">
        <v>112</v>
      </c>
      <c r="C12" s="373" t="s">
        <v>513</v>
      </c>
      <c r="D12" s="371" t="s">
        <v>521</v>
      </c>
      <c r="E12" s="371" t="s">
        <v>520</v>
      </c>
      <c r="F12" s="371" t="s">
        <v>519</v>
      </c>
      <c r="G12" s="371" t="s">
        <v>518</v>
      </c>
      <c r="H12" s="367" t="s">
        <v>516</v>
      </c>
      <c r="I12" s="366" t="s">
        <v>514</v>
      </c>
      <c r="J12" s="368" t="s">
        <v>511</v>
      </c>
      <c r="K12" s="369" t="s">
        <v>510</v>
      </c>
      <c r="M12" s="353"/>
      <c r="N12" s="354"/>
      <c r="O12" s="351"/>
      <c r="P12" s="238"/>
      <c r="Q12" s="238"/>
    </row>
    <row r="13" spans="1:18" ht="48.75" customHeight="1">
      <c r="A13" s="377"/>
      <c r="B13" s="374" t="s">
        <v>309</v>
      </c>
      <c r="C13" s="363" t="s">
        <v>310</v>
      </c>
      <c r="D13" s="362"/>
      <c r="E13" s="362"/>
      <c r="F13" s="365"/>
      <c r="G13" s="323">
        <f>G115</f>
        <v>38859.09999999999</v>
      </c>
      <c r="H13" s="323">
        <f>H115</f>
        <v>38859.1</v>
      </c>
      <c r="I13" s="323">
        <f>I115</f>
        <v>38486.95078</v>
      </c>
      <c r="J13" s="345">
        <f>I13/G13</f>
        <v>0.990423112732925</v>
      </c>
      <c r="K13" s="346">
        <f aca="true" t="shared" si="0" ref="K13:K44">I13/H13</f>
        <v>0.9904231127329248</v>
      </c>
      <c r="M13" s="241"/>
      <c r="N13" s="241"/>
      <c r="O13" s="233"/>
      <c r="R13" s="240">
        <f aca="true" t="shared" si="1" ref="R13:R48">K13</f>
        <v>0.9904231127329248</v>
      </c>
    </row>
    <row r="14" spans="1:18" ht="28.5" customHeight="1">
      <c r="A14" s="316" t="s">
        <v>113</v>
      </c>
      <c r="B14" s="317" t="s">
        <v>114</v>
      </c>
      <c r="C14" s="236"/>
      <c r="D14" s="237" t="s">
        <v>115</v>
      </c>
      <c r="E14" s="237"/>
      <c r="F14" s="318"/>
      <c r="G14" s="319">
        <f>G15+G31+G46</f>
        <v>16067.100000000002</v>
      </c>
      <c r="H14" s="319">
        <f>H15+H31+H46</f>
        <v>15995.900000000001</v>
      </c>
      <c r="I14" s="319">
        <f>I15+I31+I46</f>
        <v>15783.699499999999</v>
      </c>
      <c r="J14" s="345">
        <f>I14/G14</f>
        <v>0.9823614404590746</v>
      </c>
      <c r="K14" s="346">
        <f t="shared" si="0"/>
        <v>0.9867340693552721</v>
      </c>
      <c r="M14" s="355"/>
      <c r="N14" s="355"/>
      <c r="O14" s="233"/>
      <c r="R14" s="240">
        <f t="shared" si="1"/>
        <v>0.9867340693552721</v>
      </c>
    </row>
    <row r="15" spans="1:18" ht="20.25" customHeight="1">
      <c r="A15" s="316"/>
      <c r="B15" s="237" t="s">
        <v>116</v>
      </c>
      <c r="C15" s="237"/>
      <c r="D15" s="237"/>
      <c r="E15" s="237"/>
      <c r="F15" s="318"/>
      <c r="G15" s="239">
        <f>G16+G19</f>
        <v>4643.7</v>
      </c>
      <c r="H15" s="239">
        <f>H16+H19</f>
        <v>4516.7</v>
      </c>
      <c r="I15" s="239">
        <f>I16+I19</f>
        <v>4342.63923</v>
      </c>
      <c r="J15" s="345">
        <f>I15/G15</f>
        <v>0.9351679113637832</v>
      </c>
      <c r="K15" s="346">
        <f t="shared" si="0"/>
        <v>0.9614628445546527</v>
      </c>
      <c r="M15" s="241"/>
      <c r="N15" s="241"/>
      <c r="O15" s="233"/>
      <c r="R15" s="240">
        <f t="shared" si="1"/>
        <v>0.9614628445546527</v>
      </c>
    </row>
    <row r="16" spans="1:18" ht="59.25" customHeight="1">
      <c r="A16" s="316" t="s">
        <v>5</v>
      </c>
      <c r="B16" s="317" t="s">
        <v>296</v>
      </c>
      <c r="C16" s="237" t="s">
        <v>310</v>
      </c>
      <c r="D16" s="237" t="s">
        <v>117</v>
      </c>
      <c r="E16" s="237"/>
      <c r="F16" s="318"/>
      <c r="G16" s="239">
        <f aca="true" t="shared" si="2" ref="G16:I17">G17</f>
        <v>1103.8</v>
      </c>
      <c r="H16" s="239">
        <f t="shared" si="2"/>
        <v>1103.8</v>
      </c>
      <c r="I16" s="239">
        <f t="shared" si="2"/>
        <v>1103.64242</v>
      </c>
      <c r="J16" s="345">
        <f aca="true" t="shared" si="3" ref="J16:J80">I16/G16</f>
        <v>0.9998572386301866</v>
      </c>
      <c r="K16" s="346">
        <f t="shared" si="0"/>
        <v>0.9998572386301866</v>
      </c>
      <c r="M16" s="241"/>
      <c r="N16" s="241"/>
      <c r="O16" s="233"/>
      <c r="R16" s="240">
        <f t="shared" si="1"/>
        <v>0.9998572386301866</v>
      </c>
    </row>
    <row r="17" spans="1:18" ht="29.25" customHeight="1">
      <c r="A17" s="316" t="s">
        <v>353</v>
      </c>
      <c r="B17" s="317" t="s">
        <v>119</v>
      </c>
      <c r="C17" s="237" t="s">
        <v>310</v>
      </c>
      <c r="D17" s="237" t="s">
        <v>117</v>
      </c>
      <c r="E17" s="237" t="s">
        <v>360</v>
      </c>
      <c r="F17" s="318"/>
      <c r="G17" s="239">
        <f t="shared" si="2"/>
        <v>1103.8</v>
      </c>
      <c r="H17" s="239">
        <f t="shared" si="2"/>
        <v>1103.8</v>
      </c>
      <c r="I17" s="239">
        <f t="shared" si="2"/>
        <v>1103.64242</v>
      </c>
      <c r="J17" s="345">
        <f t="shared" si="3"/>
        <v>0.9998572386301866</v>
      </c>
      <c r="K17" s="346">
        <f t="shared" si="0"/>
        <v>0.9998572386301866</v>
      </c>
      <c r="M17" s="241"/>
      <c r="N17" s="241"/>
      <c r="O17" s="233"/>
      <c r="R17" s="240">
        <f t="shared" si="1"/>
        <v>0.9998572386301866</v>
      </c>
    </row>
    <row r="18" spans="1:18" ht="28.5" customHeight="1">
      <c r="A18" s="320" t="s">
        <v>118</v>
      </c>
      <c r="B18" s="321" t="s">
        <v>361</v>
      </c>
      <c r="C18" s="236" t="s">
        <v>310</v>
      </c>
      <c r="D18" s="236" t="s">
        <v>117</v>
      </c>
      <c r="E18" s="236" t="s">
        <v>360</v>
      </c>
      <c r="F18" s="236" t="s">
        <v>362</v>
      </c>
      <c r="G18" s="322">
        <v>1103.8</v>
      </c>
      <c r="H18" s="322">
        <v>1103.8</v>
      </c>
      <c r="I18" s="283">
        <v>1103.64242</v>
      </c>
      <c r="J18" s="344">
        <f t="shared" si="3"/>
        <v>0.9998572386301866</v>
      </c>
      <c r="K18" s="347">
        <f t="shared" si="0"/>
        <v>0.9998572386301866</v>
      </c>
      <c r="M18" s="242"/>
      <c r="N18" s="356"/>
      <c r="O18" s="233"/>
      <c r="R18" s="240">
        <f t="shared" si="1"/>
        <v>0.9998572386301866</v>
      </c>
    </row>
    <row r="19" spans="1:18" ht="83.25" customHeight="1">
      <c r="A19" s="316" t="s">
        <v>6</v>
      </c>
      <c r="B19" s="317" t="s">
        <v>311</v>
      </c>
      <c r="C19" s="237" t="s">
        <v>310</v>
      </c>
      <c r="D19" s="237" t="s">
        <v>120</v>
      </c>
      <c r="E19" s="237"/>
      <c r="F19" s="318"/>
      <c r="G19" s="239">
        <f>G20+G22+G24+G26</f>
        <v>3539.8999999999996</v>
      </c>
      <c r="H19" s="239">
        <f>H20+H22+H24+H26</f>
        <v>3412.8999999999996</v>
      </c>
      <c r="I19" s="239">
        <f>I20+I22+I24+I26</f>
        <v>3238.99681</v>
      </c>
      <c r="J19" s="345">
        <f t="shared" si="3"/>
        <v>0.9149966976468263</v>
      </c>
      <c r="K19" s="346">
        <f t="shared" si="0"/>
        <v>0.9490453309502184</v>
      </c>
      <c r="M19" s="241"/>
      <c r="N19" s="241"/>
      <c r="O19" s="233"/>
      <c r="R19" s="240">
        <f t="shared" si="1"/>
        <v>0.9490453309502184</v>
      </c>
    </row>
    <row r="20" spans="1:18" ht="67.5" customHeight="1">
      <c r="A20" s="316" t="s">
        <v>15</v>
      </c>
      <c r="B20" s="317" t="s">
        <v>169</v>
      </c>
      <c r="C20" s="237" t="s">
        <v>310</v>
      </c>
      <c r="D20" s="237" t="s">
        <v>120</v>
      </c>
      <c r="E20" s="237" t="s">
        <v>363</v>
      </c>
      <c r="F20" s="318"/>
      <c r="G20" s="323">
        <f>G21</f>
        <v>942</v>
      </c>
      <c r="H20" s="323">
        <f>H21</f>
        <v>942</v>
      </c>
      <c r="I20" s="323">
        <f>I21</f>
        <v>941.98863</v>
      </c>
      <c r="J20" s="345">
        <f t="shared" si="3"/>
        <v>0.9999879299363057</v>
      </c>
      <c r="K20" s="346">
        <f t="shared" si="0"/>
        <v>0.9999879299363057</v>
      </c>
      <c r="M20" s="241"/>
      <c r="N20" s="241"/>
      <c r="O20" s="233"/>
      <c r="R20" s="240">
        <f t="shared" si="1"/>
        <v>0.9999879299363057</v>
      </c>
    </row>
    <row r="21" spans="1:18" ht="30" customHeight="1">
      <c r="A21" s="320" t="s">
        <v>364</v>
      </c>
      <c r="B21" s="321" t="s">
        <v>361</v>
      </c>
      <c r="C21" s="236" t="s">
        <v>310</v>
      </c>
      <c r="D21" s="236" t="s">
        <v>120</v>
      </c>
      <c r="E21" s="236" t="s">
        <v>363</v>
      </c>
      <c r="F21" s="236" t="s">
        <v>362</v>
      </c>
      <c r="G21" s="322">
        <v>942</v>
      </c>
      <c r="H21" s="322">
        <v>942</v>
      </c>
      <c r="I21" s="283">
        <v>941.98863</v>
      </c>
      <c r="J21" s="344">
        <f t="shared" si="3"/>
        <v>0.9999879299363057</v>
      </c>
      <c r="K21" s="347">
        <f t="shared" si="0"/>
        <v>0.9999879299363057</v>
      </c>
      <c r="M21" s="242"/>
      <c r="N21" s="356"/>
      <c r="O21" s="233"/>
      <c r="R21" s="240">
        <f t="shared" si="1"/>
        <v>0.9999879299363057</v>
      </c>
    </row>
    <row r="22" spans="1:18" ht="93.75" customHeight="1">
      <c r="A22" s="316" t="s">
        <v>122</v>
      </c>
      <c r="B22" s="317" t="s">
        <v>312</v>
      </c>
      <c r="C22" s="236" t="s">
        <v>310</v>
      </c>
      <c r="D22" s="237" t="s">
        <v>120</v>
      </c>
      <c r="E22" s="237" t="s">
        <v>121</v>
      </c>
      <c r="F22" s="318"/>
      <c r="G22" s="239">
        <f>G23</f>
        <v>103.7</v>
      </c>
      <c r="H22" s="239">
        <f>H23</f>
        <v>103.7</v>
      </c>
      <c r="I22" s="239">
        <f>I23</f>
        <v>103.68</v>
      </c>
      <c r="J22" s="345">
        <f t="shared" si="3"/>
        <v>0.9998071359691418</v>
      </c>
      <c r="K22" s="346">
        <f t="shared" si="0"/>
        <v>0.9998071359691418</v>
      </c>
      <c r="M22" s="241"/>
      <c r="N22" s="241"/>
      <c r="O22" s="233"/>
      <c r="R22" s="240">
        <f t="shared" si="1"/>
        <v>0.9998071359691418</v>
      </c>
    </row>
    <row r="23" spans="1:18" ht="23.25" customHeight="1">
      <c r="A23" s="320" t="s">
        <v>123</v>
      </c>
      <c r="B23" s="321" t="s">
        <v>365</v>
      </c>
      <c r="C23" s="236" t="s">
        <v>310</v>
      </c>
      <c r="D23" s="236" t="s">
        <v>120</v>
      </c>
      <c r="E23" s="236" t="s">
        <v>121</v>
      </c>
      <c r="F23" s="236" t="s">
        <v>366</v>
      </c>
      <c r="G23" s="322">
        <v>103.7</v>
      </c>
      <c r="H23" s="322">
        <v>103.7</v>
      </c>
      <c r="I23" s="283">
        <v>103.68</v>
      </c>
      <c r="J23" s="344">
        <f t="shared" si="3"/>
        <v>0.9998071359691418</v>
      </c>
      <c r="K23" s="347">
        <f t="shared" si="0"/>
        <v>0.9998071359691418</v>
      </c>
      <c r="M23" s="242"/>
      <c r="N23" s="356"/>
      <c r="O23" s="233"/>
      <c r="R23" s="240">
        <f t="shared" si="1"/>
        <v>0.9998071359691418</v>
      </c>
    </row>
    <row r="24" spans="1:18" ht="45.75" customHeight="1">
      <c r="A24" s="316" t="s">
        <v>367</v>
      </c>
      <c r="B24" s="317" t="s">
        <v>124</v>
      </c>
      <c r="C24" s="236" t="s">
        <v>310</v>
      </c>
      <c r="D24" s="237" t="s">
        <v>120</v>
      </c>
      <c r="E24" s="237" t="s">
        <v>368</v>
      </c>
      <c r="F24" s="318"/>
      <c r="G24" s="239">
        <f>G25</f>
        <v>2088.2</v>
      </c>
      <c r="H24" s="239">
        <f>H25</f>
        <v>1983.5</v>
      </c>
      <c r="I24" s="239">
        <f>I25</f>
        <v>1809.94027</v>
      </c>
      <c r="J24" s="345">
        <f t="shared" si="3"/>
        <v>0.866746609520161</v>
      </c>
      <c r="K24" s="346">
        <f t="shared" si="0"/>
        <v>0.9124982455255861</v>
      </c>
      <c r="M24" s="241"/>
      <c r="N24" s="241"/>
      <c r="O24" s="233"/>
      <c r="R24" s="240">
        <f t="shared" si="1"/>
        <v>0.9124982455255861</v>
      </c>
    </row>
    <row r="25" spans="1:18" s="243" customFormat="1" ht="29.25" customHeight="1">
      <c r="A25" s="320" t="s">
        <v>369</v>
      </c>
      <c r="B25" s="321" t="s">
        <v>361</v>
      </c>
      <c r="C25" s="236" t="s">
        <v>310</v>
      </c>
      <c r="D25" s="236" t="s">
        <v>120</v>
      </c>
      <c r="E25" s="236" t="s">
        <v>368</v>
      </c>
      <c r="F25" s="236" t="s">
        <v>362</v>
      </c>
      <c r="G25" s="322">
        <v>2088.2</v>
      </c>
      <c r="H25" s="322">
        <v>1983.5</v>
      </c>
      <c r="I25" s="283">
        <v>1809.94027</v>
      </c>
      <c r="J25" s="344">
        <f t="shared" si="3"/>
        <v>0.866746609520161</v>
      </c>
      <c r="K25" s="347">
        <f t="shared" si="0"/>
        <v>0.9124982455255861</v>
      </c>
      <c r="M25" s="242"/>
      <c r="N25" s="356"/>
      <c r="O25" s="244"/>
      <c r="R25" s="240">
        <f t="shared" si="1"/>
        <v>0.9124982455255861</v>
      </c>
    </row>
    <row r="26" spans="1:18" s="243" customFormat="1" ht="46.5" customHeight="1">
      <c r="A26" s="316" t="s">
        <v>370</v>
      </c>
      <c r="B26" s="317" t="s">
        <v>126</v>
      </c>
      <c r="C26" s="236" t="s">
        <v>310</v>
      </c>
      <c r="D26" s="237" t="s">
        <v>120</v>
      </c>
      <c r="E26" s="237" t="s">
        <v>125</v>
      </c>
      <c r="F26" s="318"/>
      <c r="G26" s="239">
        <f>G27+G30</f>
        <v>406</v>
      </c>
      <c r="H26" s="239">
        <f>H27+H30</f>
        <v>383.70000000000005</v>
      </c>
      <c r="I26" s="239">
        <f>I27+I30</f>
        <v>383.38791000000003</v>
      </c>
      <c r="J26" s="345">
        <f t="shared" si="3"/>
        <v>0.944305197044335</v>
      </c>
      <c r="K26" s="346">
        <f t="shared" si="0"/>
        <v>0.999186630179828</v>
      </c>
      <c r="M26" s="241"/>
      <c r="N26" s="241"/>
      <c r="O26" s="244"/>
      <c r="R26" s="240">
        <f t="shared" si="1"/>
        <v>0.999186630179828</v>
      </c>
    </row>
    <row r="27" spans="1:18" s="229" customFormat="1" ht="30.75" customHeight="1">
      <c r="A27" s="320" t="s">
        <v>371</v>
      </c>
      <c r="B27" s="321" t="s">
        <v>372</v>
      </c>
      <c r="C27" s="236" t="s">
        <v>310</v>
      </c>
      <c r="D27" s="236" t="s">
        <v>120</v>
      </c>
      <c r="E27" s="236" t="s">
        <v>125</v>
      </c>
      <c r="F27" s="236" t="s">
        <v>373</v>
      </c>
      <c r="G27" s="322">
        <f>G28+G29</f>
        <v>405.9</v>
      </c>
      <c r="H27" s="322">
        <f>H28+H29</f>
        <v>383.6</v>
      </c>
      <c r="I27" s="322">
        <f>I28+I29</f>
        <v>383.37128</v>
      </c>
      <c r="J27" s="344">
        <f t="shared" si="3"/>
        <v>0.9444968711505298</v>
      </c>
      <c r="K27" s="347">
        <f t="shared" si="0"/>
        <v>0.9994037539103232</v>
      </c>
      <c r="M27" s="242"/>
      <c r="N27" s="242"/>
      <c r="O27" s="245"/>
      <c r="R27" s="240">
        <f t="shared" si="1"/>
        <v>0.9994037539103232</v>
      </c>
    </row>
    <row r="28" spans="1:18" s="229" customFormat="1" ht="41.25" customHeight="1">
      <c r="A28" s="320" t="s">
        <v>374</v>
      </c>
      <c r="B28" s="321" t="s">
        <v>375</v>
      </c>
      <c r="C28" s="236" t="s">
        <v>310</v>
      </c>
      <c r="D28" s="236" t="s">
        <v>120</v>
      </c>
      <c r="E28" s="236" t="s">
        <v>125</v>
      </c>
      <c r="F28" s="236" t="s">
        <v>376</v>
      </c>
      <c r="G28" s="322">
        <v>139.1</v>
      </c>
      <c r="H28" s="322">
        <v>134.7</v>
      </c>
      <c r="I28" s="283">
        <v>134.5</v>
      </c>
      <c r="J28" s="344">
        <f t="shared" si="3"/>
        <v>0.9669302659956865</v>
      </c>
      <c r="K28" s="347">
        <f t="shared" si="0"/>
        <v>0.9985152190051968</v>
      </c>
      <c r="M28" s="242"/>
      <c r="N28" s="356"/>
      <c r="O28" s="245"/>
      <c r="R28" s="240">
        <f t="shared" si="1"/>
        <v>0.9985152190051968</v>
      </c>
    </row>
    <row r="29" spans="1:18" s="229" customFormat="1" ht="30.75" customHeight="1">
      <c r="A29" s="320" t="s">
        <v>377</v>
      </c>
      <c r="B29" s="321" t="s">
        <v>378</v>
      </c>
      <c r="C29" s="236" t="s">
        <v>310</v>
      </c>
      <c r="D29" s="236" t="s">
        <v>120</v>
      </c>
      <c r="E29" s="236" t="s">
        <v>125</v>
      </c>
      <c r="F29" s="236" t="s">
        <v>379</v>
      </c>
      <c r="G29" s="322">
        <v>266.8</v>
      </c>
      <c r="H29" s="322">
        <v>248.9</v>
      </c>
      <c r="I29" s="283">
        <v>248.87128</v>
      </c>
      <c r="J29" s="344">
        <f t="shared" si="3"/>
        <v>0.9328008995502249</v>
      </c>
      <c r="K29" s="347">
        <f t="shared" si="0"/>
        <v>0.9998846122940941</v>
      </c>
      <c r="M29" s="242"/>
      <c r="N29" s="356"/>
      <c r="O29" s="245"/>
      <c r="P29" s="246" t="s">
        <v>313</v>
      </c>
      <c r="R29" s="240">
        <f t="shared" si="1"/>
        <v>0.9998846122940941</v>
      </c>
    </row>
    <row r="30" spans="1:18" s="229" customFormat="1" ht="29.25" customHeight="1">
      <c r="A30" s="320" t="s">
        <v>380</v>
      </c>
      <c r="B30" s="321" t="s">
        <v>381</v>
      </c>
      <c r="C30" s="236" t="s">
        <v>310</v>
      </c>
      <c r="D30" s="236" t="s">
        <v>120</v>
      </c>
      <c r="E30" s="236" t="s">
        <v>125</v>
      </c>
      <c r="F30" s="236" t="s">
        <v>382</v>
      </c>
      <c r="G30" s="322">
        <v>0.1</v>
      </c>
      <c r="H30" s="322">
        <v>0.1</v>
      </c>
      <c r="I30" s="283">
        <v>0.01663</v>
      </c>
      <c r="J30" s="344">
        <f t="shared" si="3"/>
        <v>0.16629999999999998</v>
      </c>
      <c r="K30" s="347">
        <f t="shared" si="0"/>
        <v>0.16629999999999998</v>
      </c>
      <c r="M30" s="242"/>
      <c r="N30" s="356"/>
      <c r="O30" s="245"/>
      <c r="R30" s="240">
        <f t="shared" si="1"/>
        <v>0.16629999999999998</v>
      </c>
    </row>
    <row r="31" spans="1:18" s="229" customFormat="1" ht="21" customHeight="1">
      <c r="A31" s="320"/>
      <c r="B31" s="237" t="s">
        <v>127</v>
      </c>
      <c r="C31" s="236"/>
      <c r="D31" s="236"/>
      <c r="E31" s="236"/>
      <c r="F31" s="324"/>
      <c r="G31" s="239">
        <f>G32</f>
        <v>11203.400000000001</v>
      </c>
      <c r="H31" s="239">
        <f>H32</f>
        <v>11259.2</v>
      </c>
      <c r="I31" s="239">
        <f>I32</f>
        <v>11221.06027</v>
      </c>
      <c r="J31" s="345">
        <f t="shared" si="3"/>
        <v>1.001576331292286</v>
      </c>
      <c r="K31" s="346">
        <f t="shared" si="0"/>
        <v>0.996612571941168</v>
      </c>
      <c r="M31" s="241"/>
      <c r="N31" s="241"/>
      <c r="O31" s="245"/>
      <c r="R31" s="240">
        <f t="shared" si="1"/>
        <v>0.996612571941168</v>
      </c>
    </row>
    <row r="32" spans="1:18" s="229" customFormat="1" ht="84.75" customHeight="1">
      <c r="A32" s="316" t="s">
        <v>128</v>
      </c>
      <c r="B32" s="317" t="s">
        <v>383</v>
      </c>
      <c r="C32" s="237" t="s">
        <v>310</v>
      </c>
      <c r="D32" s="237" t="s">
        <v>129</v>
      </c>
      <c r="E32" s="236"/>
      <c r="F32" s="324"/>
      <c r="G32" s="239">
        <f>G33+G35+G37+G44</f>
        <v>11203.400000000001</v>
      </c>
      <c r="H32" s="239">
        <f>H33+H35+H37+H44</f>
        <v>11259.2</v>
      </c>
      <c r="I32" s="239">
        <f>I33+I35+I37+I44</f>
        <v>11221.06027</v>
      </c>
      <c r="J32" s="345">
        <f t="shared" si="3"/>
        <v>1.001576331292286</v>
      </c>
      <c r="K32" s="346">
        <f t="shared" si="0"/>
        <v>0.996612571941168</v>
      </c>
      <c r="M32" s="241"/>
      <c r="N32" s="241"/>
      <c r="O32" s="245"/>
      <c r="R32" s="240">
        <f t="shared" si="1"/>
        <v>0.996612571941168</v>
      </c>
    </row>
    <row r="33" spans="1:18" s="229" customFormat="1" ht="28.5" customHeight="1">
      <c r="A33" s="316" t="s">
        <v>55</v>
      </c>
      <c r="B33" s="317" t="s">
        <v>170</v>
      </c>
      <c r="C33" s="237" t="s">
        <v>310</v>
      </c>
      <c r="D33" s="237" t="s">
        <v>129</v>
      </c>
      <c r="E33" s="237" t="s">
        <v>384</v>
      </c>
      <c r="F33" s="318"/>
      <c r="G33" s="239">
        <f>G34</f>
        <v>1108.6</v>
      </c>
      <c r="H33" s="239">
        <f>H34</f>
        <v>1108.6</v>
      </c>
      <c r="I33" s="239">
        <f>I34</f>
        <v>1108.49923</v>
      </c>
      <c r="J33" s="345">
        <f t="shared" si="3"/>
        <v>0.9999091015695472</v>
      </c>
      <c r="K33" s="346">
        <f t="shared" si="0"/>
        <v>0.9999091015695472</v>
      </c>
      <c r="M33" s="241"/>
      <c r="N33" s="241"/>
      <c r="O33" s="245"/>
      <c r="R33" s="240">
        <f t="shared" si="1"/>
        <v>0.9999091015695472</v>
      </c>
    </row>
    <row r="34" spans="1:18" s="229" customFormat="1" ht="33.75" customHeight="1">
      <c r="A34" s="316" t="s">
        <v>80</v>
      </c>
      <c r="B34" s="321" t="s">
        <v>361</v>
      </c>
      <c r="C34" s="236" t="s">
        <v>310</v>
      </c>
      <c r="D34" s="236" t="s">
        <v>129</v>
      </c>
      <c r="E34" s="236" t="s">
        <v>384</v>
      </c>
      <c r="F34" s="236" t="s">
        <v>385</v>
      </c>
      <c r="G34" s="322">
        <v>1108.6</v>
      </c>
      <c r="H34" s="322">
        <v>1108.6</v>
      </c>
      <c r="I34" s="283">
        <v>1108.49923</v>
      </c>
      <c r="J34" s="344">
        <f t="shared" si="3"/>
        <v>0.9999091015695472</v>
      </c>
      <c r="K34" s="347">
        <f t="shared" si="0"/>
        <v>0.9999091015695472</v>
      </c>
      <c r="M34" s="242"/>
      <c r="N34" s="356"/>
      <c r="O34" s="245"/>
      <c r="R34" s="240">
        <f t="shared" si="1"/>
        <v>0.9999091015695472</v>
      </c>
    </row>
    <row r="35" spans="1:18" ht="44.25" customHeight="1">
      <c r="A35" s="316" t="s">
        <v>77</v>
      </c>
      <c r="B35" s="317" t="s">
        <v>130</v>
      </c>
      <c r="C35" s="237" t="s">
        <v>310</v>
      </c>
      <c r="D35" s="237" t="s">
        <v>129</v>
      </c>
      <c r="E35" s="237" t="s">
        <v>386</v>
      </c>
      <c r="F35" s="318"/>
      <c r="G35" s="239">
        <f>G36</f>
        <v>6348.1</v>
      </c>
      <c r="H35" s="239">
        <f>H36</f>
        <v>6348.1</v>
      </c>
      <c r="I35" s="239">
        <f>I36</f>
        <v>6318.37687</v>
      </c>
      <c r="J35" s="345">
        <f t="shared" si="3"/>
        <v>0.9953177911501079</v>
      </c>
      <c r="K35" s="346">
        <f t="shared" si="0"/>
        <v>0.9953177911501079</v>
      </c>
      <c r="M35" s="241"/>
      <c r="N35" s="241"/>
      <c r="O35" s="233"/>
      <c r="R35" s="240">
        <f t="shared" si="1"/>
        <v>0.9953177911501079</v>
      </c>
    </row>
    <row r="36" spans="1:18" ht="30.75" customHeight="1">
      <c r="A36" s="320" t="s">
        <v>387</v>
      </c>
      <c r="B36" s="321" t="s">
        <v>361</v>
      </c>
      <c r="C36" s="236" t="s">
        <v>310</v>
      </c>
      <c r="D36" s="236" t="s">
        <v>129</v>
      </c>
      <c r="E36" s="236" t="s">
        <v>386</v>
      </c>
      <c r="F36" s="236" t="s">
        <v>362</v>
      </c>
      <c r="G36" s="322">
        <v>6348.1</v>
      </c>
      <c r="H36" s="322">
        <v>6348.1</v>
      </c>
      <c r="I36" s="283">
        <v>6318.37687</v>
      </c>
      <c r="J36" s="344">
        <f t="shared" si="3"/>
        <v>0.9953177911501079</v>
      </c>
      <c r="K36" s="347">
        <f t="shared" si="0"/>
        <v>0.9953177911501079</v>
      </c>
      <c r="M36" s="242"/>
      <c r="N36" s="356"/>
      <c r="O36" s="233"/>
      <c r="R36" s="240">
        <f t="shared" si="1"/>
        <v>0.9953177911501079</v>
      </c>
    </row>
    <row r="37" spans="1:18" s="229" customFormat="1" ht="57.75" customHeight="1">
      <c r="A37" s="316" t="s">
        <v>388</v>
      </c>
      <c r="B37" s="317" t="s">
        <v>133</v>
      </c>
      <c r="C37" s="236" t="s">
        <v>310</v>
      </c>
      <c r="D37" s="237" t="s">
        <v>129</v>
      </c>
      <c r="E37" s="237" t="s">
        <v>389</v>
      </c>
      <c r="F37" s="318"/>
      <c r="G37" s="239">
        <f>G38+G41</f>
        <v>3741.7000000000003</v>
      </c>
      <c r="H37" s="239">
        <f>H38+H41</f>
        <v>3797.5000000000005</v>
      </c>
      <c r="I37" s="239">
        <f>I38+I41</f>
        <v>3794.18417</v>
      </c>
      <c r="J37" s="345">
        <f t="shared" si="3"/>
        <v>1.0140268247053477</v>
      </c>
      <c r="K37" s="346">
        <f t="shared" si="0"/>
        <v>0.9991268387096773</v>
      </c>
      <c r="M37" s="241"/>
      <c r="N37" s="241"/>
      <c r="O37" s="245"/>
      <c r="R37" s="240">
        <f t="shared" si="1"/>
        <v>0.9991268387096773</v>
      </c>
    </row>
    <row r="38" spans="1:18" s="229" customFormat="1" ht="30.75" customHeight="1">
      <c r="A38" s="320" t="s">
        <v>390</v>
      </c>
      <c r="B38" s="321" t="s">
        <v>372</v>
      </c>
      <c r="C38" s="236" t="s">
        <v>310</v>
      </c>
      <c r="D38" s="236" t="s">
        <v>129</v>
      </c>
      <c r="E38" s="236" t="s">
        <v>389</v>
      </c>
      <c r="F38" s="236" t="s">
        <v>373</v>
      </c>
      <c r="G38" s="322">
        <f>G39+G40</f>
        <v>3605.9</v>
      </c>
      <c r="H38" s="322">
        <f>H39+H40</f>
        <v>3661.7000000000003</v>
      </c>
      <c r="I38" s="322">
        <f>I39+I40</f>
        <v>3658.53613</v>
      </c>
      <c r="J38" s="344">
        <f t="shared" si="3"/>
        <v>1.0145972239940098</v>
      </c>
      <c r="K38" s="347">
        <f t="shared" si="0"/>
        <v>0.999135955976732</v>
      </c>
      <c r="M38" s="242"/>
      <c r="N38" s="242"/>
      <c r="O38" s="245"/>
      <c r="R38" s="240">
        <f t="shared" si="1"/>
        <v>0.999135955976732</v>
      </c>
    </row>
    <row r="39" spans="1:18" s="229" customFormat="1" ht="45" customHeight="1">
      <c r="A39" s="320" t="s">
        <v>391</v>
      </c>
      <c r="B39" s="321" t="s">
        <v>375</v>
      </c>
      <c r="C39" s="236" t="s">
        <v>310</v>
      </c>
      <c r="D39" s="236" t="s">
        <v>129</v>
      </c>
      <c r="E39" s="236" t="s">
        <v>389</v>
      </c>
      <c r="F39" s="236" t="s">
        <v>376</v>
      </c>
      <c r="G39" s="322">
        <v>775.5</v>
      </c>
      <c r="H39" s="322">
        <v>794.4</v>
      </c>
      <c r="I39" s="283">
        <v>793.10413</v>
      </c>
      <c r="J39" s="344">
        <f t="shared" si="3"/>
        <v>1.0227003610573824</v>
      </c>
      <c r="K39" s="347">
        <f t="shared" si="0"/>
        <v>0.9983687437059416</v>
      </c>
      <c r="M39" s="242"/>
      <c r="N39" s="356"/>
      <c r="O39" s="245"/>
      <c r="R39" s="240">
        <f t="shared" si="1"/>
        <v>0.9983687437059416</v>
      </c>
    </row>
    <row r="40" spans="1:18" s="229" customFormat="1" ht="38.25" customHeight="1">
      <c r="A40" s="320" t="s">
        <v>392</v>
      </c>
      <c r="B40" s="321" t="s">
        <v>378</v>
      </c>
      <c r="C40" s="236" t="s">
        <v>310</v>
      </c>
      <c r="D40" s="236" t="s">
        <v>129</v>
      </c>
      <c r="E40" s="236" t="s">
        <v>389</v>
      </c>
      <c r="F40" s="236" t="s">
        <v>379</v>
      </c>
      <c r="G40" s="322">
        <v>2830.4</v>
      </c>
      <c r="H40" s="322">
        <v>2867.3</v>
      </c>
      <c r="I40" s="283">
        <v>2865.432</v>
      </c>
      <c r="J40" s="344">
        <f t="shared" si="3"/>
        <v>1.0123770491803277</v>
      </c>
      <c r="K40" s="347">
        <f t="shared" si="0"/>
        <v>0.9993485160255291</v>
      </c>
      <c r="M40" s="242"/>
      <c r="N40" s="356"/>
      <c r="O40" s="245"/>
      <c r="R40" s="240">
        <f t="shared" si="1"/>
        <v>0.9993485160255291</v>
      </c>
    </row>
    <row r="41" spans="1:18" s="229" customFormat="1" ht="31.5" customHeight="1">
      <c r="A41" s="320" t="s">
        <v>393</v>
      </c>
      <c r="B41" s="321" t="s">
        <v>394</v>
      </c>
      <c r="C41" s="236" t="s">
        <v>310</v>
      </c>
      <c r="D41" s="236" t="s">
        <v>129</v>
      </c>
      <c r="E41" s="236" t="s">
        <v>389</v>
      </c>
      <c r="F41" s="236" t="s">
        <v>395</v>
      </c>
      <c r="G41" s="322">
        <v>135.8</v>
      </c>
      <c r="H41" s="322">
        <v>135.8</v>
      </c>
      <c r="I41" s="322">
        <f>I42+I43</f>
        <v>135.64804</v>
      </c>
      <c r="J41" s="344">
        <f t="shared" si="3"/>
        <v>0.998881001472754</v>
      </c>
      <c r="K41" s="347">
        <f t="shared" si="0"/>
        <v>0.998881001472754</v>
      </c>
      <c r="M41" s="242"/>
      <c r="N41" s="242"/>
      <c r="O41" s="245"/>
      <c r="R41" s="240">
        <f t="shared" si="1"/>
        <v>0.998881001472754</v>
      </c>
    </row>
    <row r="42" spans="1:18" s="229" customFormat="1" ht="30" customHeight="1">
      <c r="A42" s="320" t="s">
        <v>396</v>
      </c>
      <c r="B42" s="321" t="s">
        <v>397</v>
      </c>
      <c r="C42" s="236" t="s">
        <v>310</v>
      </c>
      <c r="D42" s="236" t="s">
        <v>129</v>
      </c>
      <c r="E42" s="236" t="s">
        <v>389</v>
      </c>
      <c r="F42" s="236" t="s">
        <v>398</v>
      </c>
      <c r="G42" s="322">
        <v>108.9</v>
      </c>
      <c r="H42" s="322">
        <v>108.9</v>
      </c>
      <c r="I42" s="283">
        <v>108.804</v>
      </c>
      <c r="J42" s="344">
        <f t="shared" si="3"/>
        <v>0.9991184573002755</v>
      </c>
      <c r="K42" s="347">
        <f t="shared" si="0"/>
        <v>0.9991184573002755</v>
      </c>
      <c r="M42" s="242"/>
      <c r="N42" s="356"/>
      <c r="O42" s="245"/>
      <c r="R42" s="240">
        <f t="shared" si="1"/>
        <v>0.9991184573002755</v>
      </c>
    </row>
    <row r="43" spans="1:18" ht="32.25" customHeight="1">
      <c r="A43" s="320" t="s">
        <v>399</v>
      </c>
      <c r="B43" s="321" t="s">
        <v>381</v>
      </c>
      <c r="C43" s="236" t="s">
        <v>310</v>
      </c>
      <c r="D43" s="236" t="s">
        <v>129</v>
      </c>
      <c r="E43" s="236" t="s">
        <v>389</v>
      </c>
      <c r="F43" s="236" t="s">
        <v>382</v>
      </c>
      <c r="G43" s="322">
        <v>26.9</v>
      </c>
      <c r="H43" s="322">
        <v>26.9</v>
      </c>
      <c r="I43" s="283">
        <v>26.84404</v>
      </c>
      <c r="J43" s="344">
        <f t="shared" si="3"/>
        <v>0.9979197026022305</v>
      </c>
      <c r="K43" s="347">
        <f t="shared" si="0"/>
        <v>0.9979197026022305</v>
      </c>
      <c r="M43" s="242"/>
      <c r="N43" s="356"/>
      <c r="O43" s="233"/>
      <c r="R43" s="240">
        <f t="shared" si="1"/>
        <v>0.9979197026022305</v>
      </c>
    </row>
    <row r="44" spans="1:18" ht="70.5" customHeight="1">
      <c r="A44" s="316" t="s">
        <v>400</v>
      </c>
      <c r="B44" s="317" t="s">
        <v>178</v>
      </c>
      <c r="C44" s="237" t="s">
        <v>310</v>
      </c>
      <c r="D44" s="237" t="s">
        <v>129</v>
      </c>
      <c r="E44" s="237" t="s">
        <v>401</v>
      </c>
      <c r="F44" s="324"/>
      <c r="G44" s="239">
        <f>G45</f>
        <v>5</v>
      </c>
      <c r="H44" s="239">
        <f>H45</f>
        <v>5</v>
      </c>
      <c r="I44" s="340">
        <f>I45</f>
        <v>0</v>
      </c>
      <c r="J44" s="345">
        <f t="shared" si="3"/>
        <v>0</v>
      </c>
      <c r="K44" s="346">
        <f t="shared" si="0"/>
        <v>0</v>
      </c>
      <c r="M44" s="241"/>
      <c r="N44" s="357"/>
      <c r="O44" s="233"/>
      <c r="R44" s="240">
        <f t="shared" si="1"/>
        <v>0</v>
      </c>
    </row>
    <row r="45" spans="1:18" ht="57" customHeight="1">
      <c r="A45" s="320" t="s">
        <v>402</v>
      </c>
      <c r="B45" s="321" t="s">
        <v>287</v>
      </c>
      <c r="C45" s="236" t="s">
        <v>310</v>
      </c>
      <c r="D45" s="236" t="s">
        <v>129</v>
      </c>
      <c r="E45" s="236" t="s">
        <v>401</v>
      </c>
      <c r="F45" s="236" t="s">
        <v>132</v>
      </c>
      <c r="G45" s="325">
        <v>5</v>
      </c>
      <c r="H45" s="325">
        <v>5</v>
      </c>
      <c r="I45" s="341">
        <v>0</v>
      </c>
      <c r="J45" s="344">
        <f t="shared" si="3"/>
        <v>0</v>
      </c>
      <c r="K45" s="347">
        <f aca="true" t="shared" si="4" ref="K45:K77">I45/H45</f>
        <v>0</v>
      </c>
      <c r="M45" s="101"/>
      <c r="N45" s="358"/>
      <c r="O45" s="233"/>
      <c r="R45" s="240">
        <f t="shared" si="1"/>
        <v>0</v>
      </c>
    </row>
    <row r="46" spans="1:18" ht="34.5" customHeight="1">
      <c r="A46" s="237" t="s">
        <v>174</v>
      </c>
      <c r="B46" s="317" t="s">
        <v>134</v>
      </c>
      <c r="C46" s="237" t="s">
        <v>310</v>
      </c>
      <c r="D46" s="237" t="s">
        <v>273</v>
      </c>
      <c r="E46" s="237"/>
      <c r="F46" s="324"/>
      <c r="G46" s="239">
        <f>G47+G49</f>
        <v>220</v>
      </c>
      <c r="H46" s="239">
        <f>H47+H49</f>
        <v>220</v>
      </c>
      <c r="I46" s="239">
        <f>I47+I49</f>
        <v>220</v>
      </c>
      <c r="J46" s="345">
        <f t="shared" si="3"/>
        <v>1</v>
      </c>
      <c r="K46" s="346">
        <f t="shared" si="4"/>
        <v>1</v>
      </c>
      <c r="M46" s="241"/>
      <c r="N46" s="241"/>
      <c r="O46" s="233"/>
      <c r="R46" s="240">
        <f t="shared" si="1"/>
        <v>1</v>
      </c>
    </row>
    <row r="47" spans="1:18" ht="81" customHeight="1">
      <c r="A47" s="237" t="s">
        <v>403</v>
      </c>
      <c r="B47" s="317" t="s">
        <v>314</v>
      </c>
      <c r="C47" s="237" t="s">
        <v>310</v>
      </c>
      <c r="D47" s="237" t="s">
        <v>273</v>
      </c>
      <c r="E47" s="237" t="s">
        <v>404</v>
      </c>
      <c r="F47" s="326"/>
      <c r="G47" s="239">
        <f>G48</f>
        <v>160</v>
      </c>
      <c r="H47" s="239">
        <f>H48</f>
        <v>160</v>
      </c>
      <c r="I47" s="239">
        <f>I48</f>
        <v>160</v>
      </c>
      <c r="J47" s="345">
        <f t="shared" si="3"/>
        <v>1</v>
      </c>
      <c r="K47" s="346">
        <f t="shared" si="4"/>
        <v>1</v>
      </c>
      <c r="M47" s="241"/>
      <c r="N47" s="241"/>
      <c r="O47" s="233"/>
      <c r="R47" s="240">
        <f t="shared" si="1"/>
        <v>1</v>
      </c>
    </row>
    <row r="48" spans="1:18" ht="50.25" customHeight="1">
      <c r="A48" s="236" t="s">
        <v>405</v>
      </c>
      <c r="B48" s="321" t="s">
        <v>406</v>
      </c>
      <c r="C48" s="236" t="s">
        <v>310</v>
      </c>
      <c r="D48" s="236" t="s">
        <v>273</v>
      </c>
      <c r="E48" s="236" t="s">
        <v>404</v>
      </c>
      <c r="F48" s="236" t="s">
        <v>407</v>
      </c>
      <c r="G48" s="325">
        <v>160</v>
      </c>
      <c r="H48" s="325">
        <v>160</v>
      </c>
      <c r="I48" s="283">
        <v>160</v>
      </c>
      <c r="J48" s="344">
        <f t="shared" si="3"/>
        <v>1</v>
      </c>
      <c r="K48" s="347">
        <f t="shared" si="4"/>
        <v>1</v>
      </c>
      <c r="M48" s="101"/>
      <c r="N48" s="356"/>
      <c r="O48" s="233"/>
      <c r="R48" s="240">
        <f t="shared" si="1"/>
        <v>1</v>
      </c>
    </row>
    <row r="49" spans="1:18" ht="84" customHeight="1">
      <c r="A49" s="237" t="s">
        <v>408</v>
      </c>
      <c r="B49" s="317" t="s">
        <v>315</v>
      </c>
      <c r="C49" s="237" t="s">
        <v>310</v>
      </c>
      <c r="D49" s="237" t="s">
        <v>273</v>
      </c>
      <c r="E49" s="237" t="s">
        <v>409</v>
      </c>
      <c r="F49" s="326"/>
      <c r="G49" s="239">
        <f>G50</f>
        <v>60</v>
      </c>
      <c r="H49" s="239">
        <f>H50</f>
        <v>60</v>
      </c>
      <c r="I49" s="239">
        <f>I50</f>
        <v>60</v>
      </c>
      <c r="J49" s="345">
        <f t="shared" si="3"/>
        <v>1</v>
      </c>
      <c r="K49" s="346">
        <f t="shared" si="4"/>
        <v>1</v>
      </c>
      <c r="M49" s="241"/>
      <c r="N49" s="241"/>
      <c r="O49" s="233"/>
      <c r="R49" s="240"/>
    </row>
    <row r="50" spans="1:18" ht="31.5" customHeight="1">
      <c r="A50" s="236" t="s">
        <v>410</v>
      </c>
      <c r="B50" s="321" t="s">
        <v>381</v>
      </c>
      <c r="C50" s="236" t="s">
        <v>310</v>
      </c>
      <c r="D50" s="236" t="s">
        <v>273</v>
      </c>
      <c r="E50" s="236" t="s">
        <v>409</v>
      </c>
      <c r="F50" s="236" t="s">
        <v>382</v>
      </c>
      <c r="G50" s="325">
        <v>60</v>
      </c>
      <c r="H50" s="325">
        <v>60</v>
      </c>
      <c r="I50" s="283">
        <v>60</v>
      </c>
      <c r="J50" s="344">
        <f t="shared" si="3"/>
        <v>1</v>
      </c>
      <c r="K50" s="347">
        <f t="shared" si="4"/>
        <v>1</v>
      </c>
      <c r="M50" s="101"/>
      <c r="N50" s="356"/>
      <c r="O50" s="233"/>
      <c r="R50" s="240" t="e">
        <f>#REF!</f>
        <v>#REF!</v>
      </c>
    </row>
    <row r="51" spans="1:18" ht="45.75" customHeight="1">
      <c r="A51" s="237" t="s">
        <v>135</v>
      </c>
      <c r="B51" s="317" t="s">
        <v>136</v>
      </c>
      <c r="C51" s="237" t="s">
        <v>310</v>
      </c>
      <c r="D51" s="237" t="s">
        <v>137</v>
      </c>
      <c r="E51" s="237"/>
      <c r="F51" s="324"/>
      <c r="G51" s="239">
        <f>G52</f>
        <v>511.59999999999997</v>
      </c>
      <c r="H51" s="239">
        <f>H52</f>
        <v>510.40000000000003</v>
      </c>
      <c r="I51" s="239">
        <f>I52</f>
        <v>508.91835</v>
      </c>
      <c r="J51" s="345">
        <f t="shared" si="3"/>
        <v>0.9947583072713058</v>
      </c>
      <c r="K51" s="346">
        <f t="shared" si="4"/>
        <v>0.997097080721003</v>
      </c>
      <c r="M51" s="241"/>
      <c r="N51" s="241"/>
      <c r="O51" s="233"/>
      <c r="R51" s="240">
        <f aca="true" t="shared" si="5" ref="R51:R57">K51</f>
        <v>0.997097080721003</v>
      </c>
    </row>
    <row r="52" spans="1:23" s="229" customFormat="1" ht="68.25" customHeight="1">
      <c r="A52" s="237" t="s">
        <v>8</v>
      </c>
      <c r="B52" s="317" t="s">
        <v>274</v>
      </c>
      <c r="C52" s="237" t="s">
        <v>310</v>
      </c>
      <c r="D52" s="237" t="s">
        <v>138</v>
      </c>
      <c r="E52" s="237"/>
      <c r="F52" s="326"/>
      <c r="G52" s="239">
        <f>G53+G56</f>
        <v>511.59999999999997</v>
      </c>
      <c r="H52" s="239">
        <f>H53+H56</f>
        <v>510.40000000000003</v>
      </c>
      <c r="I52" s="239">
        <f>I53+I56</f>
        <v>508.91835</v>
      </c>
      <c r="J52" s="345">
        <f t="shared" si="3"/>
        <v>0.9947583072713058</v>
      </c>
      <c r="K52" s="346">
        <f t="shared" si="4"/>
        <v>0.997097080721003</v>
      </c>
      <c r="M52" s="241"/>
      <c r="N52" s="241"/>
      <c r="O52" s="245"/>
      <c r="R52" s="240">
        <f t="shared" si="5"/>
        <v>0.997097080721003</v>
      </c>
      <c r="S52" s="224"/>
      <c r="T52" s="224"/>
      <c r="U52" s="224"/>
      <c r="V52" s="224"/>
      <c r="W52" s="224"/>
    </row>
    <row r="53" spans="1:18" ht="54.75" customHeight="1">
      <c r="A53" s="316" t="s">
        <v>139</v>
      </c>
      <c r="B53" s="317" t="s">
        <v>140</v>
      </c>
      <c r="C53" s="237" t="s">
        <v>310</v>
      </c>
      <c r="D53" s="237" t="s">
        <v>138</v>
      </c>
      <c r="E53" s="237" t="s">
        <v>277</v>
      </c>
      <c r="F53" s="326"/>
      <c r="G53" s="239">
        <f>G54+G55</f>
        <v>501.59999999999997</v>
      </c>
      <c r="H53" s="239">
        <f>H54+H55</f>
        <v>501.6</v>
      </c>
      <c r="I53" s="239">
        <f>I54+I55</f>
        <v>500.11834999999996</v>
      </c>
      <c r="J53" s="345">
        <f t="shared" si="3"/>
        <v>0.9970461523125996</v>
      </c>
      <c r="K53" s="346">
        <f t="shared" si="4"/>
        <v>0.9970461523125995</v>
      </c>
      <c r="M53" s="241"/>
      <c r="N53" s="241"/>
      <c r="O53" s="233"/>
      <c r="R53" s="240">
        <f t="shared" si="5"/>
        <v>0.9970461523125995</v>
      </c>
    </row>
    <row r="54" spans="1:18" ht="29.25" customHeight="1">
      <c r="A54" s="320" t="s">
        <v>141</v>
      </c>
      <c r="B54" s="321" t="s">
        <v>411</v>
      </c>
      <c r="C54" s="236" t="s">
        <v>310</v>
      </c>
      <c r="D54" s="236" t="s">
        <v>138</v>
      </c>
      <c r="E54" s="236" t="s">
        <v>277</v>
      </c>
      <c r="F54" s="236" t="s">
        <v>412</v>
      </c>
      <c r="G54" s="325">
        <v>367.9</v>
      </c>
      <c r="H54" s="325">
        <v>371.6</v>
      </c>
      <c r="I54" s="283">
        <v>371.03835</v>
      </c>
      <c r="J54" s="344">
        <f t="shared" si="3"/>
        <v>1.008530443055178</v>
      </c>
      <c r="K54" s="347">
        <f t="shared" si="4"/>
        <v>0.9984885629709364</v>
      </c>
      <c r="M54" s="101"/>
      <c r="N54" s="356"/>
      <c r="O54" s="233"/>
      <c r="R54" s="240">
        <f t="shared" si="5"/>
        <v>0.9984885629709364</v>
      </c>
    </row>
    <row r="55" spans="1:18" ht="28.5" customHeight="1">
      <c r="A55" s="320" t="s">
        <v>413</v>
      </c>
      <c r="B55" s="321" t="s">
        <v>378</v>
      </c>
      <c r="C55" s="236" t="s">
        <v>310</v>
      </c>
      <c r="D55" s="236" t="s">
        <v>138</v>
      </c>
      <c r="E55" s="236" t="s">
        <v>277</v>
      </c>
      <c r="F55" s="236" t="s">
        <v>379</v>
      </c>
      <c r="G55" s="325">
        <v>133.7</v>
      </c>
      <c r="H55" s="325">
        <v>130</v>
      </c>
      <c r="I55" s="283">
        <v>129.08</v>
      </c>
      <c r="J55" s="344">
        <f t="shared" si="3"/>
        <v>0.9654450261780106</v>
      </c>
      <c r="K55" s="347">
        <f t="shared" si="4"/>
        <v>0.992923076923077</v>
      </c>
      <c r="M55" s="101"/>
      <c r="N55" s="356"/>
      <c r="O55" s="233"/>
      <c r="R55" s="240">
        <f t="shared" si="5"/>
        <v>0.992923076923077</v>
      </c>
    </row>
    <row r="56" spans="1:18" ht="81.75" customHeight="1">
      <c r="A56" s="316" t="s">
        <v>275</v>
      </c>
      <c r="B56" s="317" t="s">
        <v>276</v>
      </c>
      <c r="C56" s="237" t="s">
        <v>310</v>
      </c>
      <c r="D56" s="237" t="s">
        <v>138</v>
      </c>
      <c r="E56" s="237" t="s">
        <v>316</v>
      </c>
      <c r="F56" s="326"/>
      <c r="G56" s="239">
        <f>G57</f>
        <v>10</v>
      </c>
      <c r="H56" s="239">
        <f>H57</f>
        <v>8.8</v>
      </c>
      <c r="I56" s="239">
        <f>I57</f>
        <v>8.8</v>
      </c>
      <c r="J56" s="345">
        <f t="shared" si="3"/>
        <v>0.8800000000000001</v>
      </c>
      <c r="K56" s="346">
        <f t="shared" si="4"/>
        <v>1</v>
      </c>
      <c r="M56" s="241"/>
      <c r="N56" s="241"/>
      <c r="O56" s="233"/>
      <c r="R56" s="240">
        <f t="shared" si="5"/>
        <v>1</v>
      </c>
    </row>
    <row r="57" spans="1:18" ht="28.5" customHeight="1">
      <c r="A57" s="320" t="s">
        <v>317</v>
      </c>
      <c r="B57" s="321" t="s">
        <v>378</v>
      </c>
      <c r="C57" s="236" t="s">
        <v>310</v>
      </c>
      <c r="D57" s="236" t="s">
        <v>138</v>
      </c>
      <c r="E57" s="236" t="s">
        <v>316</v>
      </c>
      <c r="F57" s="236" t="s">
        <v>379</v>
      </c>
      <c r="G57" s="325">
        <v>10</v>
      </c>
      <c r="H57" s="325">
        <v>8.8</v>
      </c>
      <c r="I57" s="283">
        <v>8.8</v>
      </c>
      <c r="J57" s="344">
        <f t="shared" si="3"/>
        <v>0.8800000000000001</v>
      </c>
      <c r="K57" s="347">
        <f t="shared" si="4"/>
        <v>1</v>
      </c>
      <c r="M57" s="101"/>
      <c r="N57" s="356"/>
      <c r="O57" s="233"/>
      <c r="R57" s="240">
        <f t="shared" si="5"/>
        <v>1</v>
      </c>
    </row>
    <row r="58" spans="1:18" ht="17.25" customHeight="1">
      <c r="A58" s="237" t="s">
        <v>11</v>
      </c>
      <c r="B58" s="317" t="s">
        <v>414</v>
      </c>
      <c r="C58" s="237" t="s">
        <v>310</v>
      </c>
      <c r="D58" s="237" t="s">
        <v>415</v>
      </c>
      <c r="E58" s="236"/>
      <c r="F58" s="324"/>
      <c r="G58" s="239">
        <f aca="true" t="shared" si="6" ref="G58:I59">G60</f>
        <v>208.6</v>
      </c>
      <c r="H58" s="239">
        <f t="shared" si="6"/>
        <v>203.8</v>
      </c>
      <c r="I58" s="239">
        <f t="shared" si="6"/>
        <v>203.8</v>
      </c>
      <c r="J58" s="345">
        <f t="shared" si="3"/>
        <v>0.9769894534995207</v>
      </c>
      <c r="K58" s="346">
        <f t="shared" si="4"/>
        <v>1</v>
      </c>
      <c r="M58" s="241"/>
      <c r="N58" s="241"/>
      <c r="O58" s="233"/>
      <c r="R58" s="239">
        <f>R60</f>
        <v>1</v>
      </c>
    </row>
    <row r="59" spans="1:18" ht="24" customHeight="1">
      <c r="A59" s="237" t="s">
        <v>9</v>
      </c>
      <c r="B59" s="317" t="s">
        <v>540</v>
      </c>
      <c r="C59" s="237" t="s">
        <v>310</v>
      </c>
      <c r="D59" s="237" t="s">
        <v>416</v>
      </c>
      <c r="E59" s="236"/>
      <c r="F59" s="324"/>
      <c r="G59" s="239">
        <f t="shared" si="6"/>
        <v>208.6</v>
      </c>
      <c r="H59" s="239">
        <f t="shared" si="6"/>
        <v>203.8</v>
      </c>
      <c r="I59" s="239">
        <f t="shared" si="6"/>
        <v>203.8</v>
      </c>
      <c r="J59" s="345">
        <f t="shared" si="3"/>
        <v>0.9769894534995207</v>
      </c>
      <c r="K59" s="346">
        <f t="shared" si="4"/>
        <v>1</v>
      </c>
      <c r="M59" s="241"/>
      <c r="N59" s="241"/>
      <c r="O59" s="233"/>
      <c r="R59" s="239"/>
    </row>
    <row r="60" spans="1:18" ht="73.5" customHeight="1">
      <c r="A60" s="237" t="s">
        <v>146</v>
      </c>
      <c r="B60" s="317" t="s">
        <v>541</v>
      </c>
      <c r="C60" s="237" t="s">
        <v>310</v>
      </c>
      <c r="D60" s="237" t="s">
        <v>416</v>
      </c>
      <c r="E60" s="237" t="s">
        <v>417</v>
      </c>
      <c r="F60" s="324"/>
      <c r="G60" s="239">
        <f>G61</f>
        <v>208.6</v>
      </c>
      <c r="H60" s="239">
        <f>H61</f>
        <v>203.8</v>
      </c>
      <c r="I60" s="239">
        <f>I61</f>
        <v>203.8</v>
      </c>
      <c r="J60" s="345">
        <f t="shared" si="3"/>
        <v>0.9769894534995207</v>
      </c>
      <c r="K60" s="346">
        <f t="shared" si="4"/>
        <v>1</v>
      </c>
      <c r="M60" s="241"/>
      <c r="N60" s="241"/>
      <c r="O60" s="233"/>
      <c r="R60" s="239">
        <f aca="true" t="shared" si="7" ref="R60:R65">K60</f>
        <v>1</v>
      </c>
    </row>
    <row r="61" spans="1:18" ht="33" customHeight="1">
      <c r="A61" s="320" t="s">
        <v>418</v>
      </c>
      <c r="B61" s="321" t="s">
        <v>378</v>
      </c>
      <c r="C61" s="236" t="s">
        <v>310</v>
      </c>
      <c r="D61" s="236" t="s">
        <v>416</v>
      </c>
      <c r="E61" s="236" t="s">
        <v>417</v>
      </c>
      <c r="F61" s="236" t="s">
        <v>379</v>
      </c>
      <c r="G61" s="322">
        <v>208.6</v>
      </c>
      <c r="H61" s="322">
        <v>203.8</v>
      </c>
      <c r="I61" s="283">
        <v>203.8</v>
      </c>
      <c r="J61" s="344">
        <f t="shared" si="3"/>
        <v>0.9769894534995207</v>
      </c>
      <c r="K61" s="347">
        <f t="shared" si="4"/>
        <v>1</v>
      </c>
      <c r="M61" s="242"/>
      <c r="N61" s="356"/>
      <c r="O61" s="233"/>
      <c r="R61" s="240">
        <f t="shared" si="7"/>
        <v>1</v>
      </c>
    </row>
    <row r="62" spans="1:18" ht="27" customHeight="1">
      <c r="A62" s="237" t="s">
        <v>7</v>
      </c>
      <c r="B62" s="317" t="s">
        <v>142</v>
      </c>
      <c r="C62" s="317"/>
      <c r="D62" s="237" t="s">
        <v>143</v>
      </c>
      <c r="E62" s="247"/>
      <c r="F62" s="327"/>
      <c r="G62" s="239">
        <f>G63</f>
        <v>7050</v>
      </c>
      <c r="H62" s="239">
        <f>H63</f>
        <v>7050</v>
      </c>
      <c r="I62" s="239">
        <f>I63</f>
        <v>7032.0975</v>
      </c>
      <c r="J62" s="345">
        <f t="shared" si="3"/>
        <v>0.9974606382978723</v>
      </c>
      <c r="K62" s="346">
        <f t="shared" si="4"/>
        <v>0.9974606382978723</v>
      </c>
      <c r="M62" s="241"/>
      <c r="N62" s="241"/>
      <c r="O62" s="233"/>
      <c r="R62" s="240">
        <f t="shared" si="7"/>
        <v>0.9974606382978723</v>
      </c>
    </row>
    <row r="63" spans="1:18" ht="22.5" customHeight="1">
      <c r="A63" s="237" t="s">
        <v>14</v>
      </c>
      <c r="B63" s="317" t="s">
        <v>144</v>
      </c>
      <c r="C63" s="237" t="s">
        <v>310</v>
      </c>
      <c r="D63" s="237" t="s">
        <v>145</v>
      </c>
      <c r="E63" s="248"/>
      <c r="F63" s="327"/>
      <c r="G63" s="239">
        <f>G64+G66+G68</f>
        <v>7050</v>
      </c>
      <c r="H63" s="239">
        <f>H64+H66+H68</f>
        <v>7050</v>
      </c>
      <c r="I63" s="239">
        <f>I65+I67+I69</f>
        <v>7032.0975</v>
      </c>
      <c r="J63" s="345">
        <f t="shared" si="3"/>
        <v>0.9974606382978723</v>
      </c>
      <c r="K63" s="346">
        <f t="shared" si="4"/>
        <v>0.9974606382978723</v>
      </c>
      <c r="M63" s="241"/>
      <c r="N63" s="241"/>
      <c r="O63" s="233"/>
      <c r="R63" s="240">
        <f t="shared" si="7"/>
        <v>0.9974606382978723</v>
      </c>
    </row>
    <row r="64" spans="1:18" ht="30" customHeight="1">
      <c r="A64" s="237" t="s">
        <v>318</v>
      </c>
      <c r="B64" s="317" t="s">
        <v>419</v>
      </c>
      <c r="C64" s="237" t="s">
        <v>310</v>
      </c>
      <c r="D64" s="237" t="s">
        <v>145</v>
      </c>
      <c r="E64" s="237" t="s">
        <v>420</v>
      </c>
      <c r="F64" s="326"/>
      <c r="G64" s="239">
        <f>G65</f>
        <v>3872.9</v>
      </c>
      <c r="H64" s="239">
        <f>H65</f>
        <v>3872.9</v>
      </c>
      <c r="I64" s="239">
        <f>I65</f>
        <v>3872.721</v>
      </c>
      <c r="J64" s="345">
        <f t="shared" si="3"/>
        <v>0.9999537814041157</v>
      </c>
      <c r="K64" s="346">
        <f t="shared" si="4"/>
        <v>0.9999537814041157</v>
      </c>
      <c r="M64" s="241"/>
      <c r="N64" s="241"/>
      <c r="O64" s="233"/>
      <c r="R64" s="240">
        <f t="shared" si="7"/>
        <v>0.9999537814041157</v>
      </c>
    </row>
    <row r="65" spans="1:18" ht="41.25" customHeight="1">
      <c r="A65" s="320" t="s">
        <v>421</v>
      </c>
      <c r="B65" s="321" t="s">
        <v>378</v>
      </c>
      <c r="C65" s="236" t="s">
        <v>310</v>
      </c>
      <c r="D65" s="236" t="s">
        <v>145</v>
      </c>
      <c r="E65" s="328">
        <v>6000100</v>
      </c>
      <c r="F65" s="236" t="s">
        <v>379</v>
      </c>
      <c r="G65" s="322">
        <v>3872.9</v>
      </c>
      <c r="H65" s="322">
        <v>3872.9</v>
      </c>
      <c r="I65" s="283">
        <v>3872.721</v>
      </c>
      <c r="J65" s="344">
        <f t="shared" si="3"/>
        <v>0.9999537814041157</v>
      </c>
      <c r="K65" s="347">
        <f t="shared" si="4"/>
        <v>0.9999537814041157</v>
      </c>
      <c r="M65" s="242"/>
      <c r="N65" s="356"/>
      <c r="O65" s="233"/>
      <c r="R65" s="240">
        <f t="shared" si="7"/>
        <v>0.9999537814041157</v>
      </c>
    </row>
    <row r="66" spans="1:18" ht="37.5" customHeight="1">
      <c r="A66" s="237" t="s">
        <v>422</v>
      </c>
      <c r="B66" s="317" t="s">
        <v>423</v>
      </c>
      <c r="C66" s="237" t="s">
        <v>310</v>
      </c>
      <c r="D66" s="237" t="s">
        <v>145</v>
      </c>
      <c r="E66" s="237" t="s">
        <v>424</v>
      </c>
      <c r="F66" s="326"/>
      <c r="G66" s="239">
        <f>G67</f>
        <v>1517.3</v>
      </c>
      <c r="H66" s="239">
        <f>H67</f>
        <v>1517.3</v>
      </c>
      <c r="I66" s="239">
        <f>I67</f>
        <v>1516.823</v>
      </c>
      <c r="J66" s="345">
        <f t="shared" si="3"/>
        <v>0.9996856257826403</v>
      </c>
      <c r="K66" s="346">
        <f t="shared" si="4"/>
        <v>0.9996856257826403</v>
      </c>
      <c r="M66" s="241"/>
      <c r="N66" s="241"/>
      <c r="O66" s="233"/>
      <c r="R66" s="240"/>
    </row>
    <row r="67" spans="1:18" ht="32.25" customHeight="1">
      <c r="A67" s="320" t="s">
        <v>425</v>
      </c>
      <c r="B67" s="321" t="s">
        <v>378</v>
      </c>
      <c r="C67" s="236" t="s">
        <v>310</v>
      </c>
      <c r="D67" s="236" t="s">
        <v>145</v>
      </c>
      <c r="E67" s="236" t="s">
        <v>424</v>
      </c>
      <c r="F67" s="329" t="s">
        <v>379</v>
      </c>
      <c r="G67" s="322">
        <v>1517.3</v>
      </c>
      <c r="H67" s="322">
        <v>1517.3</v>
      </c>
      <c r="I67" s="283">
        <v>1516.823</v>
      </c>
      <c r="J67" s="344">
        <f t="shared" si="3"/>
        <v>0.9996856257826403</v>
      </c>
      <c r="K67" s="347">
        <f t="shared" si="4"/>
        <v>0.9996856257826403</v>
      </c>
      <c r="M67" s="242"/>
      <c r="N67" s="356"/>
      <c r="O67" s="233"/>
      <c r="R67" s="240">
        <f>K67</f>
        <v>0.9996856257826403</v>
      </c>
    </row>
    <row r="68" spans="1:18" ht="31.5" customHeight="1">
      <c r="A68" s="237" t="s">
        <v>426</v>
      </c>
      <c r="B68" s="317" t="s">
        <v>427</v>
      </c>
      <c r="C68" s="237" t="s">
        <v>310</v>
      </c>
      <c r="D68" s="237" t="s">
        <v>145</v>
      </c>
      <c r="E68" s="237" t="s">
        <v>428</v>
      </c>
      <c r="F68" s="326"/>
      <c r="G68" s="239">
        <f>G69</f>
        <v>1659.8</v>
      </c>
      <c r="H68" s="239">
        <f>H69</f>
        <v>1659.8</v>
      </c>
      <c r="I68" s="239">
        <f>I69</f>
        <v>1642.5535</v>
      </c>
      <c r="J68" s="345">
        <f t="shared" si="3"/>
        <v>0.9896092902759369</v>
      </c>
      <c r="K68" s="346">
        <f t="shared" si="4"/>
        <v>0.9896092902759369</v>
      </c>
      <c r="M68" s="241"/>
      <c r="N68" s="241"/>
      <c r="O68" s="233"/>
      <c r="R68" s="240">
        <f>K68</f>
        <v>0.9896092902759369</v>
      </c>
    </row>
    <row r="69" spans="1:18" ht="30" customHeight="1">
      <c r="A69" s="320" t="s">
        <v>429</v>
      </c>
      <c r="B69" s="321" t="s">
        <v>378</v>
      </c>
      <c r="C69" s="236" t="s">
        <v>310</v>
      </c>
      <c r="D69" s="236" t="s">
        <v>145</v>
      </c>
      <c r="E69" s="236" t="s">
        <v>428</v>
      </c>
      <c r="F69" s="329" t="s">
        <v>379</v>
      </c>
      <c r="G69" s="322">
        <v>1659.8</v>
      </c>
      <c r="H69" s="322">
        <v>1659.8</v>
      </c>
      <c r="I69" s="283">
        <v>1642.5535</v>
      </c>
      <c r="J69" s="344">
        <f t="shared" si="3"/>
        <v>0.9896092902759369</v>
      </c>
      <c r="K69" s="347">
        <f t="shared" si="4"/>
        <v>0.9896092902759369</v>
      </c>
      <c r="M69" s="242"/>
      <c r="N69" s="356"/>
      <c r="O69" s="233"/>
      <c r="R69" s="240">
        <f>K69</f>
        <v>0.9896092902759369</v>
      </c>
    </row>
    <row r="70" spans="1:18" ht="21.75" customHeight="1">
      <c r="A70" s="237" t="s">
        <v>12</v>
      </c>
      <c r="B70" s="317" t="s">
        <v>147</v>
      </c>
      <c r="C70" s="317"/>
      <c r="D70" s="237" t="s">
        <v>148</v>
      </c>
      <c r="E70" s="237"/>
      <c r="F70" s="318"/>
      <c r="G70" s="239">
        <f>G71+G74+G85</f>
        <v>8035.5</v>
      </c>
      <c r="H70" s="239">
        <f>H71+H74+H85</f>
        <v>8034.700000000001</v>
      </c>
      <c r="I70" s="239">
        <f>I71+I74+I85</f>
        <v>7990.423460000001</v>
      </c>
      <c r="J70" s="345">
        <f t="shared" si="3"/>
        <v>0.9943903254309004</v>
      </c>
      <c r="K70" s="346">
        <f t="shared" si="4"/>
        <v>0.9944893350093967</v>
      </c>
      <c r="M70" s="241"/>
      <c r="N70" s="241"/>
      <c r="O70" s="233"/>
      <c r="R70" s="240"/>
    </row>
    <row r="71" spans="1:18" ht="48" customHeight="1">
      <c r="A71" s="237" t="s">
        <v>13</v>
      </c>
      <c r="B71" s="317" t="s">
        <v>430</v>
      </c>
      <c r="C71" s="237" t="s">
        <v>310</v>
      </c>
      <c r="D71" s="237" t="s">
        <v>431</v>
      </c>
      <c r="E71" s="237"/>
      <c r="F71" s="324"/>
      <c r="G71" s="239">
        <f aca="true" t="shared" si="8" ref="G71:I72">G72</f>
        <v>57.8</v>
      </c>
      <c r="H71" s="239">
        <f t="shared" si="8"/>
        <v>62.3</v>
      </c>
      <c r="I71" s="239">
        <f t="shared" si="8"/>
        <v>62.3</v>
      </c>
      <c r="J71" s="345">
        <f t="shared" si="3"/>
        <v>1.0778546712802768</v>
      </c>
      <c r="K71" s="346">
        <f t="shared" si="4"/>
        <v>1</v>
      </c>
      <c r="M71" s="241"/>
      <c r="N71" s="241"/>
      <c r="O71" s="233"/>
      <c r="R71" s="240"/>
    </row>
    <row r="72" spans="1:18" ht="84.75" customHeight="1">
      <c r="A72" s="237" t="s">
        <v>69</v>
      </c>
      <c r="B72" s="330" t="s">
        <v>432</v>
      </c>
      <c r="C72" s="237" t="s">
        <v>310</v>
      </c>
      <c r="D72" s="237" t="s">
        <v>431</v>
      </c>
      <c r="E72" s="237" t="s">
        <v>433</v>
      </c>
      <c r="F72" s="318"/>
      <c r="G72" s="239">
        <f t="shared" si="8"/>
        <v>57.8</v>
      </c>
      <c r="H72" s="239">
        <f t="shared" si="8"/>
        <v>62.3</v>
      </c>
      <c r="I72" s="239">
        <f t="shared" si="8"/>
        <v>62.3</v>
      </c>
      <c r="J72" s="345">
        <f t="shared" si="3"/>
        <v>1.0778546712802768</v>
      </c>
      <c r="K72" s="346">
        <f t="shared" si="4"/>
        <v>1</v>
      </c>
      <c r="M72" s="241"/>
      <c r="N72" s="241"/>
      <c r="O72" s="233"/>
      <c r="R72" s="240"/>
    </row>
    <row r="73" spans="1:18" ht="33" customHeight="1">
      <c r="A73" s="236" t="s">
        <v>56</v>
      </c>
      <c r="B73" s="321" t="s">
        <v>378</v>
      </c>
      <c r="C73" s="236" t="s">
        <v>310</v>
      </c>
      <c r="D73" s="236" t="s">
        <v>431</v>
      </c>
      <c r="E73" s="236" t="s">
        <v>433</v>
      </c>
      <c r="F73" s="236" t="s">
        <v>379</v>
      </c>
      <c r="G73" s="322">
        <v>57.8</v>
      </c>
      <c r="H73" s="322">
        <v>62.3</v>
      </c>
      <c r="I73" s="283">
        <v>62.3</v>
      </c>
      <c r="J73" s="344">
        <f t="shared" si="3"/>
        <v>1.0778546712802768</v>
      </c>
      <c r="K73" s="347">
        <f t="shared" si="4"/>
        <v>1</v>
      </c>
      <c r="M73" s="242"/>
      <c r="N73" s="356"/>
      <c r="O73" s="233"/>
      <c r="R73" s="240">
        <f>K73</f>
        <v>1</v>
      </c>
    </row>
    <row r="74" spans="1:18" ht="26.25" customHeight="1">
      <c r="A74" s="237" t="s">
        <v>338</v>
      </c>
      <c r="B74" s="317" t="s">
        <v>149</v>
      </c>
      <c r="C74" s="237" t="s">
        <v>310</v>
      </c>
      <c r="D74" s="237" t="s">
        <v>150</v>
      </c>
      <c r="E74" s="237"/>
      <c r="F74" s="324"/>
      <c r="G74" s="239">
        <f>G75+G81+G83</f>
        <v>6791.7</v>
      </c>
      <c r="H74" s="239">
        <f>H75+H81+H83</f>
        <v>6786.400000000001</v>
      </c>
      <c r="I74" s="239">
        <f>I75+I81+I83</f>
        <v>6742.623460000001</v>
      </c>
      <c r="J74" s="345">
        <f t="shared" si="3"/>
        <v>0.9927740418451936</v>
      </c>
      <c r="K74" s="346">
        <f t="shared" si="4"/>
        <v>0.9935493722739597</v>
      </c>
      <c r="M74" s="241"/>
      <c r="N74" s="241"/>
      <c r="O74" s="233"/>
      <c r="R74" s="240">
        <f>K74</f>
        <v>0.9935493722739597</v>
      </c>
    </row>
    <row r="75" spans="1:18" ht="56.25" customHeight="1">
      <c r="A75" s="237" t="s">
        <v>341</v>
      </c>
      <c r="B75" s="330" t="s">
        <v>434</v>
      </c>
      <c r="C75" s="237" t="s">
        <v>310</v>
      </c>
      <c r="D75" s="237" t="s">
        <v>150</v>
      </c>
      <c r="E75" s="237" t="s">
        <v>435</v>
      </c>
      <c r="F75" s="324"/>
      <c r="G75" s="239">
        <f>G76+G77+G80</f>
        <v>6677.4</v>
      </c>
      <c r="H75" s="239">
        <f>H76+H77+H80</f>
        <v>6672.1</v>
      </c>
      <c r="I75" s="239">
        <f>I76+I77+I80</f>
        <v>6628.32746</v>
      </c>
      <c r="J75" s="345">
        <f t="shared" si="3"/>
        <v>0.9926509509689401</v>
      </c>
      <c r="K75" s="346">
        <f t="shared" si="4"/>
        <v>0.9934394658353443</v>
      </c>
      <c r="M75" s="241"/>
      <c r="N75" s="241"/>
      <c r="O75" s="233"/>
      <c r="R75" s="240">
        <f>K75</f>
        <v>0.9934394658353443</v>
      </c>
    </row>
    <row r="76" spans="1:18" ht="28.5" customHeight="1">
      <c r="A76" s="236" t="s">
        <v>344</v>
      </c>
      <c r="B76" s="321" t="s">
        <v>436</v>
      </c>
      <c r="C76" s="236" t="s">
        <v>310</v>
      </c>
      <c r="D76" s="236" t="s">
        <v>150</v>
      </c>
      <c r="E76" s="236" t="s">
        <v>435</v>
      </c>
      <c r="F76" s="236" t="s">
        <v>412</v>
      </c>
      <c r="G76" s="322">
        <v>5154.8</v>
      </c>
      <c r="H76" s="322">
        <v>5154.8</v>
      </c>
      <c r="I76" s="283">
        <v>5142.31851</v>
      </c>
      <c r="J76" s="344">
        <f t="shared" si="3"/>
        <v>0.9975786664856057</v>
      </c>
      <c r="K76" s="347">
        <f t="shared" si="4"/>
        <v>0.9975786664856057</v>
      </c>
      <c r="M76" s="242"/>
      <c r="N76" s="356"/>
      <c r="O76" s="233"/>
      <c r="R76" s="240">
        <f>K76</f>
        <v>0.9975786664856057</v>
      </c>
    </row>
    <row r="77" spans="1:18" ht="32.25" customHeight="1">
      <c r="A77" s="236" t="s">
        <v>346</v>
      </c>
      <c r="B77" s="321" t="s">
        <v>372</v>
      </c>
      <c r="C77" s="236" t="s">
        <v>310</v>
      </c>
      <c r="D77" s="236" t="s">
        <v>150</v>
      </c>
      <c r="E77" s="236" t="s">
        <v>435</v>
      </c>
      <c r="F77" s="236" t="s">
        <v>373</v>
      </c>
      <c r="G77" s="322">
        <v>1518.6</v>
      </c>
      <c r="H77" s="322">
        <f>H78+H79</f>
        <v>1513.3</v>
      </c>
      <c r="I77" s="322">
        <f>I78+I79</f>
        <v>1482.92195</v>
      </c>
      <c r="J77" s="344">
        <f t="shared" si="3"/>
        <v>0.9765059594363229</v>
      </c>
      <c r="K77" s="347">
        <f t="shared" si="4"/>
        <v>0.979925956518866</v>
      </c>
      <c r="M77" s="242"/>
      <c r="N77" s="242"/>
      <c r="O77" s="233"/>
      <c r="R77" s="240"/>
    </row>
    <row r="78" spans="1:18" ht="45.75" customHeight="1">
      <c r="A78" s="236" t="s">
        <v>437</v>
      </c>
      <c r="B78" s="321" t="s">
        <v>375</v>
      </c>
      <c r="C78" s="236" t="s">
        <v>310</v>
      </c>
      <c r="D78" s="236" t="s">
        <v>150</v>
      </c>
      <c r="E78" s="236" t="s">
        <v>435</v>
      </c>
      <c r="F78" s="236" t="s">
        <v>376</v>
      </c>
      <c r="G78" s="322">
        <v>306.6</v>
      </c>
      <c r="H78" s="322">
        <v>312.5</v>
      </c>
      <c r="I78" s="283">
        <v>312.09205</v>
      </c>
      <c r="J78" s="344">
        <f t="shared" si="3"/>
        <v>1.0179127527723417</v>
      </c>
      <c r="K78" s="347">
        <f aca="true" t="shared" si="9" ref="K78:K109">I78/H78</f>
        <v>0.9986945599999999</v>
      </c>
      <c r="M78" s="242"/>
      <c r="N78" s="356"/>
      <c r="O78" s="233"/>
      <c r="R78" s="240"/>
    </row>
    <row r="79" spans="1:18" ht="33" customHeight="1">
      <c r="A79" s="236" t="s">
        <v>438</v>
      </c>
      <c r="B79" s="321" t="s">
        <v>378</v>
      </c>
      <c r="C79" s="236" t="s">
        <v>310</v>
      </c>
      <c r="D79" s="236" t="s">
        <v>150</v>
      </c>
      <c r="E79" s="236" t="s">
        <v>435</v>
      </c>
      <c r="F79" s="236" t="s">
        <v>379</v>
      </c>
      <c r="G79" s="322">
        <v>1212</v>
      </c>
      <c r="H79" s="322">
        <v>1200.8</v>
      </c>
      <c r="I79" s="283">
        <v>1170.8299</v>
      </c>
      <c r="J79" s="344">
        <f t="shared" si="3"/>
        <v>0.9660312706270626</v>
      </c>
      <c r="K79" s="347">
        <f t="shared" si="9"/>
        <v>0.9750415556295803</v>
      </c>
      <c r="M79" s="242"/>
      <c r="N79" s="356"/>
      <c r="O79" s="233"/>
      <c r="P79" s="241"/>
      <c r="R79" s="240">
        <f aca="true" t="shared" si="10" ref="R79:R86">K79</f>
        <v>0.9750415556295803</v>
      </c>
    </row>
    <row r="80" spans="1:18" ht="32.25" customHeight="1">
      <c r="A80" s="236" t="s">
        <v>439</v>
      </c>
      <c r="B80" s="321" t="s">
        <v>397</v>
      </c>
      <c r="C80" s="236" t="s">
        <v>310</v>
      </c>
      <c r="D80" s="236" t="s">
        <v>150</v>
      </c>
      <c r="E80" s="236" t="s">
        <v>435</v>
      </c>
      <c r="F80" s="236" t="s">
        <v>398</v>
      </c>
      <c r="G80" s="322">
        <v>4</v>
      </c>
      <c r="H80" s="322">
        <v>4</v>
      </c>
      <c r="I80" s="283">
        <v>3.087</v>
      </c>
      <c r="J80" s="344">
        <f t="shared" si="3"/>
        <v>0.77175</v>
      </c>
      <c r="K80" s="347">
        <f t="shared" si="9"/>
        <v>0.77175</v>
      </c>
      <c r="M80" s="242"/>
      <c r="N80" s="356"/>
      <c r="O80" s="233"/>
      <c r="P80" s="242"/>
      <c r="R80" s="240">
        <f t="shared" si="10"/>
        <v>0.77175</v>
      </c>
    </row>
    <row r="81" spans="1:18" ht="36" customHeight="1">
      <c r="A81" s="237" t="s">
        <v>440</v>
      </c>
      <c r="B81" s="317" t="s">
        <v>151</v>
      </c>
      <c r="C81" s="237" t="s">
        <v>310</v>
      </c>
      <c r="D81" s="237" t="s">
        <v>150</v>
      </c>
      <c r="E81" s="237" t="s">
        <v>441</v>
      </c>
      <c r="F81" s="324"/>
      <c r="G81" s="239">
        <f>SUM(G82:G82)</f>
        <v>33</v>
      </c>
      <c r="H81" s="239">
        <f>SUM(H82:H82)</f>
        <v>33</v>
      </c>
      <c r="I81" s="239">
        <f>SUM(I82:I82)</f>
        <v>33</v>
      </c>
      <c r="J81" s="345">
        <f aca="true" t="shared" si="11" ref="J81:J115">I81/G81</f>
        <v>1</v>
      </c>
      <c r="K81" s="346">
        <f t="shared" si="9"/>
        <v>1</v>
      </c>
      <c r="M81" s="241"/>
      <c r="N81" s="241"/>
      <c r="O81" s="233"/>
      <c r="R81" s="240">
        <f t="shared" si="10"/>
        <v>1</v>
      </c>
    </row>
    <row r="82" spans="1:18" ht="33" customHeight="1">
      <c r="A82" s="236" t="s">
        <v>442</v>
      </c>
      <c r="B82" s="321" t="s">
        <v>378</v>
      </c>
      <c r="C82" s="236" t="s">
        <v>310</v>
      </c>
      <c r="D82" s="236" t="s">
        <v>150</v>
      </c>
      <c r="E82" s="236" t="s">
        <v>441</v>
      </c>
      <c r="F82" s="236" t="s">
        <v>379</v>
      </c>
      <c r="G82" s="322">
        <v>33</v>
      </c>
      <c r="H82" s="322">
        <v>33</v>
      </c>
      <c r="I82" s="283">
        <v>33</v>
      </c>
      <c r="J82" s="344">
        <f t="shared" si="11"/>
        <v>1</v>
      </c>
      <c r="K82" s="347">
        <f t="shared" si="9"/>
        <v>1</v>
      </c>
      <c r="M82" s="242"/>
      <c r="N82" s="356"/>
      <c r="O82" s="233"/>
      <c r="R82" s="240">
        <f t="shared" si="10"/>
        <v>1</v>
      </c>
    </row>
    <row r="83" spans="1:18" ht="47.25" customHeight="1">
      <c r="A83" s="237" t="s">
        <v>443</v>
      </c>
      <c r="B83" s="317" t="s">
        <v>152</v>
      </c>
      <c r="C83" s="237" t="s">
        <v>310</v>
      </c>
      <c r="D83" s="237" t="s">
        <v>150</v>
      </c>
      <c r="E83" s="237" t="s">
        <v>444</v>
      </c>
      <c r="F83" s="318"/>
      <c r="G83" s="239">
        <f>G84</f>
        <v>81.3</v>
      </c>
      <c r="H83" s="239">
        <f>H84</f>
        <v>81.3</v>
      </c>
      <c r="I83" s="239">
        <f>I84</f>
        <v>81.296</v>
      </c>
      <c r="J83" s="345">
        <f t="shared" si="11"/>
        <v>0.9999507995079951</v>
      </c>
      <c r="K83" s="346">
        <f t="shared" si="9"/>
        <v>0.9999507995079951</v>
      </c>
      <c r="M83" s="241"/>
      <c r="N83" s="241"/>
      <c r="O83" s="233"/>
      <c r="R83" s="240">
        <f t="shared" si="10"/>
        <v>0.9999507995079951</v>
      </c>
    </row>
    <row r="84" spans="1:18" ht="33" customHeight="1">
      <c r="A84" s="236" t="s">
        <v>445</v>
      </c>
      <c r="B84" s="321" t="s">
        <v>378</v>
      </c>
      <c r="C84" s="236" t="s">
        <v>310</v>
      </c>
      <c r="D84" s="236" t="s">
        <v>150</v>
      </c>
      <c r="E84" s="236" t="s">
        <v>444</v>
      </c>
      <c r="F84" s="236" t="s">
        <v>379</v>
      </c>
      <c r="G84" s="322">
        <v>81.3</v>
      </c>
      <c r="H84" s="322">
        <v>81.3</v>
      </c>
      <c r="I84" s="283">
        <v>81.296</v>
      </c>
      <c r="J84" s="344">
        <f t="shared" si="11"/>
        <v>0.9999507995079951</v>
      </c>
      <c r="K84" s="347">
        <f t="shared" si="9"/>
        <v>0.9999507995079951</v>
      </c>
      <c r="M84" s="242"/>
      <c r="N84" s="356"/>
      <c r="O84" s="233"/>
      <c r="R84" s="240">
        <f t="shared" si="10"/>
        <v>0.9999507995079951</v>
      </c>
    </row>
    <row r="85" spans="1:18" ht="30.75" customHeight="1">
      <c r="A85" s="237" t="s">
        <v>446</v>
      </c>
      <c r="B85" s="317" t="s">
        <v>447</v>
      </c>
      <c r="C85" s="237" t="s">
        <v>310</v>
      </c>
      <c r="D85" s="237" t="s">
        <v>448</v>
      </c>
      <c r="E85" s="236"/>
      <c r="F85" s="324"/>
      <c r="G85" s="239">
        <f aca="true" t="shared" si="12" ref="G85:I86">G86</f>
        <v>1186</v>
      </c>
      <c r="H85" s="239">
        <f t="shared" si="12"/>
        <v>1186</v>
      </c>
      <c r="I85" s="239">
        <f t="shared" si="12"/>
        <v>1185.5</v>
      </c>
      <c r="J85" s="345">
        <f t="shared" si="11"/>
        <v>0.9995784148397976</v>
      </c>
      <c r="K85" s="346">
        <f t="shared" si="9"/>
        <v>0.9995784148397976</v>
      </c>
      <c r="M85" s="241"/>
      <c r="N85" s="241"/>
      <c r="O85" s="233"/>
      <c r="R85" s="240">
        <f t="shared" si="10"/>
        <v>0.9995784148397976</v>
      </c>
    </row>
    <row r="86" spans="1:18" ht="54" customHeight="1">
      <c r="A86" s="237" t="s">
        <v>449</v>
      </c>
      <c r="B86" s="317" t="s">
        <v>450</v>
      </c>
      <c r="C86" s="237" t="s">
        <v>310</v>
      </c>
      <c r="D86" s="237" t="s">
        <v>448</v>
      </c>
      <c r="E86" s="237" t="s">
        <v>451</v>
      </c>
      <c r="F86" s="324"/>
      <c r="G86" s="239">
        <f t="shared" si="12"/>
        <v>1186</v>
      </c>
      <c r="H86" s="239">
        <f t="shared" si="12"/>
        <v>1186</v>
      </c>
      <c r="I86" s="239">
        <f t="shared" si="12"/>
        <v>1185.5</v>
      </c>
      <c r="J86" s="345">
        <f t="shared" si="11"/>
        <v>0.9995784148397976</v>
      </c>
      <c r="K86" s="346">
        <f t="shared" si="9"/>
        <v>0.9995784148397976</v>
      </c>
      <c r="M86" s="241"/>
      <c r="N86" s="241"/>
      <c r="O86" s="233"/>
      <c r="R86" s="240">
        <f t="shared" si="10"/>
        <v>0.9995784148397976</v>
      </c>
    </row>
    <row r="87" spans="1:18" ht="31.5" customHeight="1">
      <c r="A87" s="236" t="s">
        <v>452</v>
      </c>
      <c r="B87" s="321" t="s">
        <v>378</v>
      </c>
      <c r="C87" s="236" t="s">
        <v>310</v>
      </c>
      <c r="D87" s="236" t="s">
        <v>448</v>
      </c>
      <c r="E87" s="236" t="s">
        <v>451</v>
      </c>
      <c r="F87" s="236" t="s">
        <v>379</v>
      </c>
      <c r="G87" s="322">
        <v>1186</v>
      </c>
      <c r="H87" s="322">
        <v>1186</v>
      </c>
      <c r="I87" s="283">
        <v>1185.5</v>
      </c>
      <c r="J87" s="344">
        <f t="shared" si="11"/>
        <v>0.9995784148397976</v>
      </c>
      <c r="K87" s="347">
        <f t="shared" si="9"/>
        <v>0.9995784148397976</v>
      </c>
      <c r="M87" s="242"/>
      <c r="N87" s="356"/>
      <c r="O87" s="233"/>
      <c r="R87" s="240"/>
    </row>
    <row r="88" spans="1:18" ht="18" customHeight="1">
      <c r="A88" s="237" t="s">
        <v>28</v>
      </c>
      <c r="B88" s="317" t="s">
        <v>278</v>
      </c>
      <c r="C88" s="317"/>
      <c r="D88" s="237" t="s">
        <v>153</v>
      </c>
      <c r="E88" s="236"/>
      <c r="F88" s="324"/>
      <c r="G88" s="239">
        <f>G89</f>
        <v>2869.1</v>
      </c>
      <c r="H88" s="239">
        <f>H89</f>
        <v>2909.9</v>
      </c>
      <c r="I88" s="239">
        <f>I89</f>
        <v>2869.18399</v>
      </c>
      <c r="J88" s="345">
        <f t="shared" si="11"/>
        <v>1.0000292739883587</v>
      </c>
      <c r="K88" s="346">
        <f t="shared" si="9"/>
        <v>0.9860077631533729</v>
      </c>
      <c r="M88" s="241"/>
      <c r="N88" s="241"/>
      <c r="O88" s="233"/>
      <c r="R88" s="240">
        <f>K88</f>
        <v>0.9860077631533729</v>
      </c>
    </row>
    <row r="89" spans="1:18" ht="21" customHeight="1">
      <c r="A89" s="237" t="s">
        <v>30</v>
      </c>
      <c r="B89" s="317" t="s">
        <v>453</v>
      </c>
      <c r="C89" s="236" t="s">
        <v>310</v>
      </c>
      <c r="D89" s="237" t="s">
        <v>155</v>
      </c>
      <c r="E89" s="237"/>
      <c r="F89" s="318"/>
      <c r="G89" s="239">
        <f>G90+G93</f>
        <v>2869.1</v>
      </c>
      <c r="H89" s="239">
        <f>H90+H93</f>
        <v>2909.9</v>
      </c>
      <c r="I89" s="239">
        <f>I90+I93</f>
        <v>2869.18399</v>
      </c>
      <c r="J89" s="345">
        <f t="shared" si="11"/>
        <v>1.0000292739883587</v>
      </c>
      <c r="K89" s="346">
        <f t="shared" si="9"/>
        <v>0.9860077631533729</v>
      </c>
      <c r="M89" s="241"/>
      <c r="N89" s="241"/>
      <c r="O89" s="233"/>
      <c r="P89" s="241"/>
      <c r="Q89" s="241"/>
      <c r="R89" s="233"/>
    </row>
    <row r="90" spans="1:18" ht="71.25" customHeight="1">
      <c r="A90" s="237" t="s">
        <v>157</v>
      </c>
      <c r="B90" s="317" t="s">
        <v>454</v>
      </c>
      <c r="C90" s="236" t="s">
        <v>310</v>
      </c>
      <c r="D90" s="237" t="s">
        <v>155</v>
      </c>
      <c r="E90" s="237" t="s">
        <v>455</v>
      </c>
      <c r="F90" s="318"/>
      <c r="G90" s="239">
        <f>G91+G92</f>
        <v>2678</v>
      </c>
      <c r="H90" s="239">
        <f>H91+H92</f>
        <v>2646.6</v>
      </c>
      <c r="I90" s="239">
        <f>I91+I92</f>
        <v>2630.05299</v>
      </c>
      <c r="J90" s="345">
        <f t="shared" si="11"/>
        <v>0.9820959634055265</v>
      </c>
      <c r="K90" s="346">
        <f t="shared" si="9"/>
        <v>0.9937478236227614</v>
      </c>
      <c r="M90" s="241"/>
      <c r="N90" s="241"/>
      <c r="O90" s="233"/>
      <c r="P90" s="241"/>
      <c r="Q90" s="241"/>
      <c r="R90" s="233"/>
    </row>
    <row r="91" spans="1:18" ht="29.25" customHeight="1">
      <c r="A91" s="236" t="s">
        <v>456</v>
      </c>
      <c r="B91" s="321" t="s">
        <v>436</v>
      </c>
      <c r="C91" s="236" t="s">
        <v>310</v>
      </c>
      <c r="D91" s="236" t="s">
        <v>155</v>
      </c>
      <c r="E91" s="236" t="s">
        <v>457</v>
      </c>
      <c r="F91" s="236" t="s">
        <v>412</v>
      </c>
      <c r="G91" s="322">
        <v>469.2</v>
      </c>
      <c r="H91" s="322">
        <v>469.2</v>
      </c>
      <c r="I91" s="283">
        <v>466.63119</v>
      </c>
      <c r="J91" s="344">
        <f t="shared" si="11"/>
        <v>0.9945251278772379</v>
      </c>
      <c r="K91" s="347">
        <f t="shared" si="9"/>
        <v>0.9945251278772379</v>
      </c>
      <c r="M91" s="242"/>
      <c r="N91" s="356"/>
      <c r="O91" s="233"/>
      <c r="P91" s="241"/>
      <c r="Q91" s="241"/>
      <c r="R91" s="233"/>
    </row>
    <row r="92" spans="1:18" ht="33.75" customHeight="1">
      <c r="A92" s="236" t="s">
        <v>458</v>
      </c>
      <c r="B92" s="321" t="s">
        <v>378</v>
      </c>
      <c r="C92" s="236" t="s">
        <v>310</v>
      </c>
      <c r="D92" s="236" t="s">
        <v>155</v>
      </c>
      <c r="E92" s="236" t="s">
        <v>457</v>
      </c>
      <c r="F92" s="236" t="s">
        <v>379</v>
      </c>
      <c r="G92" s="322">
        <v>2208.8</v>
      </c>
      <c r="H92" s="322">
        <v>2177.4</v>
      </c>
      <c r="I92" s="283">
        <v>2163.4218</v>
      </c>
      <c r="J92" s="344">
        <f t="shared" si="11"/>
        <v>0.9794557225642883</v>
      </c>
      <c r="K92" s="347">
        <f t="shared" si="9"/>
        <v>0.9935803251584459</v>
      </c>
      <c r="M92" s="242"/>
      <c r="N92" s="356"/>
      <c r="O92" s="233"/>
      <c r="P92" s="233"/>
      <c r="Q92" s="233"/>
      <c r="R92" s="233"/>
    </row>
    <row r="93" spans="1:18" ht="55.5" customHeight="1">
      <c r="A93" s="237" t="s">
        <v>459</v>
      </c>
      <c r="B93" s="317" t="s">
        <v>319</v>
      </c>
      <c r="C93" s="236" t="s">
        <v>310</v>
      </c>
      <c r="D93" s="237" t="s">
        <v>155</v>
      </c>
      <c r="E93" s="237" t="s">
        <v>460</v>
      </c>
      <c r="F93" s="318"/>
      <c r="G93" s="239">
        <f>G94</f>
        <v>191.1</v>
      </c>
      <c r="H93" s="239">
        <f>H94</f>
        <v>263.3</v>
      </c>
      <c r="I93" s="239">
        <f>I94</f>
        <v>239.131</v>
      </c>
      <c r="J93" s="345">
        <f t="shared" si="11"/>
        <v>1.2513396127681842</v>
      </c>
      <c r="K93" s="346">
        <f t="shared" si="9"/>
        <v>0.9082073680212684</v>
      </c>
      <c r="M93" s="241"/>
      <c r="N93" s="241"/>
      <c r="O93" s="233"/>
      <c r="P93" s="233"/>
      <c r="Q93" s="233"/>
      <c r="R93" s="233"/>
    </row>
    <row r="94" spans="1:18" ht="31.5" customHeight="1">
      <c r="A94" s="236" t="s">
        <v>461</v>
      </c>
      <c r="B94" s="321" t="s">
        <v>378</v>
      </c>
      <c r="C94" s="236" t="s">
        <v>310</v>
      </c>
      <c r="D94" s="236" t="s">
        <v>155</v>
      </c>
      <c r="E94" s="236" t="s">
        <v>460</v>
      </c>
      <c r="F94" s="236" t="s">
        <v>379</v>
      </c>
      <c r="G94" s="322">
        <v>191.1</v>
      </c>
      <c r="H94" s="322">
        <v>263.3</v>
      </c>
      <c r="I94" s="283">
        <v>239.131</v>
      </c>
      <c r="J94" s="344">
        <f t="shared" si="11"/>
        <v>1.2513396127681842</v>
      </c>
      <c r="K94" s="347">
        <f t="shared" si="9"/>
        <v>0.9082073680212684</v>
      </c>
      <c r="M94" s="242"/>
      <c r="N94" s="356"/>
      <c r="O94" s="233"/>
      <c r="P94" s="233"/>
      <c r="Q94" s="233"/>
      <c r="R94" s="233"/>
    </row>
    <row r="95" spans="1:18" ht="21" customHeight="1">
      <c r="A95" s="237" t="s">
        <v>29</v>
      </c>
      <c r="B95" s="317" t="s">
        <v>462</v>
      </c>
      <c r="C95" s="236"/>
      <c r="D95" s="237" t="s">
        <v>159</v>
      </c>
      <c r="E95" s="236"/>
      <c r="F95" s="324"/>
      <c r="G95" s="239">
        <f>G96+G99</f>
        <v>3372.0999999999995</v>
      </c>
      <c r="H95" s="239">
        <f>H96+H99</f>
        <v>3476.8</v>
      </c>
      <c r="I95" s="239">
        <f>I96+I99</f>
        <v>3422.9683600000003</v>
      </c>
      <c r="J95" s="345">
        <f t="shared" si="11"/>
        <v>1.0150850686515824</v>
      </c>
      <c r="K95" s="346">
        <f t="shared" si="9"/>
        <v>0.9845169005982513</v>
      </c>
      <c r="M95" s="241"/>
      <c r="N95" s="241"/>
      <c r="O95" s="233"/>
      <c r="P95" s="233"/>
      <c r="Q95" s="233"/>
      <c r="R95" s="233"/>
    </row>
    <row r="96" spans="1:18" ht="33" customHeight="1">
      <c r="A96" s="237" t="s">
        <v>31</v>
      </c>
      <c r="B96" s="317" t="s">
        <v>463</v>
      </c>
      <c r="C96" s="237" t="s">
        <v>310</v>
      </c>
      <c r="D96" s="237" t="s">
        <v>279</v>
      </c>
      <c r="E96" s="237"/>
      <c r="F96" s="318"/>
      <c r="G96" s="239">
        <f aca="true" t="shared" si="13" ref="G96:I97">G97</f>
        <v>554.7</v>
      </c>
      <c r="H96" s="239">
        <f t="shared" si="13"/>
        <v>554.7</v>
      </c>
      <c r="I96" s="239">
        <f t="shared" si="13"/>
        <v>554.688</v>
      </c>
      <c r="J96" s="345">
        <f t="shared" si="11"/>
        <v>0.9999783666846943</v>
      </c>
      <c r="K96" s="346">
        <f t="shared" si="9"/>
        <v>0.9999783666846943</v>
      </c>
      <c r="M96" s="241"/>
      <c r="N96" s="241"/>
      <c r="O96" s="233"/>
      <c r="P96" s="233"/>
      <c r="Q96" s="233"/>
      <c r="R96" s="233"/>
    </row>
    <row r="97" spans="1:18" ht="72.75" customHeight="1">
      <c r="A97" s="237" t="s">
        <v>162</v>
      </c>
      <c r="B97" s="317" t="s">
        <v>280</v>
      </c>
      <c r="C97" s="236" t="s">
        <v>310</v>
      </c>
      <c r="D97" s="237" t="s">
        <v>279</v>
      </c>
      <c r="E97" s="237" t="s">
        <v>464</v>
      </c>
      <c r="F97" s="318"/>
      <c r="G97" s="239">
        <f t="shared" si="13"/>
        <v>554.7</v>
      </c>
      <c r="H97" s="239">
        <f t="shared" si="13"/>
        <v>554.7</v>
      </c>
      <c r="I97" s="239">
        <f t="shared" si="13"/>
        <v>554.688</v>
      </c>
      <c r="J97" s="345">
        <f t="shared" si="11"/>
        <v>0.9999783666846943</v>
      </c>
      <c r="K97" s="346">
        <f t="shared" si="9"/>
        <v>0.9999783666846943</v>
      </c>
      <c r="M97" s="241"/>
      <c r="N97" s="241"/>
      <c r="O97" s="233"/>
      <c r="P97" s="233"/>
      <c r="Q97" s="233"/>
      <c r="R97" s="233"/>
    </row>
    <row r="98" spans="1:18" ht="47.25" customHeight="1">
      <c r="A98" s="236" t="s">
        <v>465</v>
      </c>
      <c r="B98" s="321" t="s">
        <v>466</v>
      </c>
      <c r="C98" s="236" t="s">
        <v>310</v>
      </c>
      <c r="D98" s="236" t="s">
        <v>279</v>
      </c>
      <c r="E98" s="236" t="s">
        <v>464</v>
      </c>
      <c r="F98" s="236" t="s">
        <v>467</v>
      </c>
      <c r="G98" s="322">
        <f>451.1+103.6</f>
        <v>554.7</v>
      </c>
      <c r="H98" s="322">
        <f>451.1+103.6</f>
        <v>554.7</v>
      </c>
      <c r="I98" s="337">
        <v>554.688</v>
      </c>
      <c r="J98" s="344">
        <f t="shared" si="11"/>
        <v>0.9999783666846943</v>
      </c>
      <c r="K98" s="347">
        <f t="shared" si="9"/>
        <v>0.9999783666846943</v>
      </c>
      <c r="M98" s="242"/>
      <c r="N98" s="242"/>
      <c r="O98" s="233"/>
      <c r="P98" s="233"/>
      <c r="Q98" s="233"/>
      <c r="R98" s="233"/>
    </row>
    <row r="99" spans="1:18" ht="21" customHeight="1">
      <c r="A99" s="237" t="s">
        <v>291</v>
      </c>
      <c r="B99" s="317" t="s">
        <v>160</v>
      </c>
      <c r="C99" s="236" t="s">
        <v>310</v>
      </c>
      <c r="D99" s="237" t="s">
        <v>161</v>
      </c>
      <c r="E99" s="236"/>
      <c r="F99" s="324"/>
      <c r="G99" s="239">
        <f>G100+G102+G104</f>
        <v>2817.3999999999996</v>
      </c>
      <c r="H99" s="239">
        <f>H100+H102+H104</f>
        <v>2922.1000000000004</v>
      </c>
      <c r="I99" s="239">
        <f>I100+I102+I104</f>
        <v>2868.28036</v>
      </c>
      <c r="J99" s="345">
        <f t="shared" si="11"/>
        <v>1.0180593312983603</v>
      </c>
      <c r="K99" s="346">
        <f t="shared" si="9"/>
        <v>0.9815818623592621</v>
      </c>
      <c r="M99" s="241"/>
      <c r="N99" s="241"/>
      <c r="O99" s="233"/>
      <c r="P99" s="233"/>
      <c r="Q99" s="233"/>
      <c r="R99" s="233"/>
    </row>
    <row r="100" spans="1:18" ht="50.25" customHeight="1">
      <c r="A100" s="237" t="s">
        <v>349</v>
      </c>
      <c r="B100" s="317" t="s">
        <v>131</v>
      </c>
      <c r="C100" s="237" t="s">
        <v>310</v>
      </c>
      <c r="D100" s="237" t="s">
        <v>161</v>
      </c>
      <c r="E100" s="237" t="s">
        <v>468</v>
      </c>
      <c r="F100" s="247"/>
      <c r="G100" s="239">
        <f>G101</f>
        <v>1273.6</v>
      </c>
      <c r="H100" s="239">
        <f>H101</f>
        <v>1273.6</v>
      </c>
      <c r="I100" s="239">
        <f>I101</f>
        <v>1219.9</v>
      </c>
      <c r="J100" s="345">
        <f t="shared" si="11"/>
        <v>0.957836055276382</v>
      </c>
      <c r="K100" s="346">
        <f t="shared" si="9"/>
        <v>0.957836055276382</v>
      </c>
      <c r="M100" s="241"/>
      <c r="N100" s="241"/>
      <c r="O100" s="233"/>
      <c r="P100" s="233"/>
      <c r="Q100" s="233"/>
      <c r="R100" s="233"/>
    </row>
    <row r="101" spans="1:18" ht="62.25" customHeight="1">
      <c r="A101" s="236" t="s">
        <v>469</v>
      </c>
      <c r="B101" s="321" t="s">
        <v>287</v>
      </c>
      <c r="C101" s="236" t="s">
        <v>310</v>
      </c>
      <c r="D101" s="236" t="s">
        <v>161</v>
      </c>
      <c r="E101" s="236" t="s">
        <v>468</v>
      </c>
      <c r="F101" s="236" t="s">
        <v>132</v>
      </c>
      <c r="G101" s="322">
        <v>1273.6</v>
      </c>
      <c r="H101" s="322">
        <v>1273.6</v>
      </c>
      <c r="I101" s="338">
        <v>1219.9</v>
      </c>
      <c r="J101" s="344">
        <f t="shared" si="11"/>
        <v>0.957836055276382</v>
      </c>
      <c r="K101" s="347">
        <f t="shared" si="9"/>
        <v>0.957836055276382</v>
      </c>
      <c r="M101" s="242"/>
      <c r="N101" s="359"/>
      <c r="O101" s="233"/>
      <c r="P101" s="233"/>
      <c r="Q101" s="233"/>
      <c r="R101" s="233"/>
    </row>
    <row r="102" spans="1:18" ht="31.5" customHeight="1">
      <c r="A102" s="237" t="s">
        <v>470</v>
      </c>
      <c r="B102" s="317" t="s">
        <v>471</v>
      </c>
      <c r="C102" s="237" t="s">
        <v>310</v>
      </c>
      <c r="D102" s="237" t="s">
        <v>161</v>
      </c>
      <c r="E102" s="237" t="s">
        <v>472</v>
      </c>
      <c r="F102" s="327"/>
      <c r="G102" s="239">
        <f>G103</f>
        <v>1203.6</v>
      </c>
      <c r="H102" s="239">
        <f>H103</f>
        <v>1273.2</v>
      </c>
      <c r="I102" s="239">
        <f>I103</f>
        <v>1273.14834</v>
      </c>
      <c r="J102" s="345">
        <f t="shared" si="11"/>
        <v>1.057783599202393</v>
      </c>
      <c r="K102" s="346">
        <f t="shared" si="9"/>
        <v>0.9999594250706879</v>
      </c>
      <c r="M102" s="241"/>
      <c r="N102" s="241"/>
      <c r="O102" s="233"/>
      <c r="P102" s="233"/>
      <c r="Q102" s="233"/>
      <c r="R102" s="233"/>
    </row>
    <row r="103" spans="1:18" s="243" customFormat="1" ht="60" customHeight="1">
      <c r="A103" s="236" t="s">
        <v>473</v>
      </c>
      <c r="B103" s="321" t="s">
        <v>287</v>
      </c>
      <c r="C103" s="236" t="s">
        <v>310</v>
      </c>
      <c r="D103" s="236" t="s">
        <v>161</v>
      </c>
      <c r="E103" s="236" t="s">
        <v>472</v>
      </c>
      <c r="F103" s="236" t="s">
        <v>132</v>
      </c>
      <c r="G103" s="322">
        <v>1203.6</v>
      </c>
      <c r="H103" s="322">
        <v>1273.2</v>
      </c>
      <c r="I103" s="322">
        <v>1273.14834</v>
      </c>
      <c r="J103" s="344">
        <f t="shared" si="11"/>
        <v>1.057783599202393</v>
      </c>
      <c r="K103" s="347">
        <f t="shared" si="9"/>
        <v>0.9999594250706879</v>
      </c>
      <c r="M103" s="242"/>
      <c r="N103" s="242"/>
      <c r="O103" s="244"/>
      <c r="P103" s="244"/>
      <c r="Q103" s="244"/>
      <c r="R103" s="244"/>
    </row>
    <row r="104" spans="1:18" s="243" customFormat="1" ht="33.75" customHeight="1">
      <c r="A104" s="237" t="s">
        <v>474</v>
      </c>
      <c r="B104" s="317" t="s">
        <v>475</v>
      </c>
      <c r="C104" s="237" t="s">
        <v>310</v>
      </c>
      <c r="D104" s="237" t="s">
        <v>161</v>
      </c>
      <c r="E104" s="237" t="s">
        <v>476</v>
      </c>
      <c r="F104" s="331"/>
      <c r="G104" s="319">
        <f>G105</f>
        <v>340.2</v>
      </c>
      <c r="H104" s="319">
        <f>H105</f>
        <v>375.3</v>
      </c>
      <c r="I104" s="319">
        <f>I105</f>
        <v>375.23202</v>
      </c>
      <c r="J104" s="345">
        <f t="shared" si="11"/>
        <v>1.1029747795414462</v>
      </c>
      <c r="K104" s="346">
        <f t="shared" si="9"/>
        <v>0.9998188649080735</v>
      </c>
      <c r="M104" s="355"/>
      <c r="N104" s="355"/>
      <c r="O104" s="244"/>
      <c r="P104" s="244"/>
      <c r="Q104" s="244"/>
      <c r="R104" s="244"/>
    </row>
    <row r="105" spans="1:18" s="243" customFormat="1" ht="58.5" customHeight="1">
      <c r="A105" s="236" t="s">
        <v>477</v>
      </c>
      <c r="B105" s="321" t="s">
        <v>287</v>
      </c>
      <c r="C105" s="236" t="s">
        <v>310</v>
      </c>
      <c r="D105" s="236" t="s">
        <v>161</v>
      </c>
      <c r="E105" s="236" t="s">
        <v>476</v>
      </c>
      <c r="F105" s="236" t="s">
        <v>132</v>
      </c>
      <c r="G105" s="332">
        <v>340.2</v>
      </c>
      <c r="H105" s="332">
        <v>375.3</v>
      </c>
      <c r="I105" s="322">
        <v>375.23202</v>
      </c>
      <c r="J105" s="344">
        <f t="shared" si="11"/>
        <v>1.1029747795414462</v>
      </c>
      <c r="K105" s="347">
        <f t="shared" si="9"/>
        <v>0.9998188649080735</v>
      </c>
      <c r="M105" s="360"/>
      <c r="N105" s="242"/>
      <c r="O105" s="244"/>
      <c r="P105" s="244"/>
      <c r="Q105" s="244"/>
      <c r="R105" s="244"/>
    </row>
    <row r="106" spans="1:18" s="243" customFormat="1" ht="23.25" customHeight="1">
      <c r="A106" s="237" t="s">
        <v>288</v>
      </c>
      <c r="B106" s="317" t="s">
        <v>292</v>
      </c>
      <c r="C106" s="317"/>
      <c r="D106" s="237" t="s">
        <v>281</v>
      </c>
      <c r="E106" s="236"/>
      <c r="F106" s="324"/>
      <c r="G106" s="239">
        <f aca="true" t="shared" si="14" ref="G106:I107">G107</f>
        <v>216.2</v>
      </c>
      <c r="H106" s="239">
        <f t="shared" si="14"/>
        <v>216.2</v>
      </c>
      <c r="I106" s="239">
        <f t="shared" si="14"/>
        <v>214.61272</v>
      </c>
      <c r="J106" s="345">
        <f t="shared" si="11"/>
        <v>0.9926582793709529</v>
      </c>
      <c r="K106" s="346">
        <f t="shared" si="9"/>
        <v>0.9926582793709529</v>
      </c>
      <c r="M106" s="241"/>
      <c r="N106" s="241"/>
      <c r="O106" s="244"/>
      <c r="P106" s="244"/>
      <c r="Q106" s="244"/>
      <c r="R106" s="244"/>
    </row>
    <row r="107" spans="1:18" s="243" customFormat="1" ht="19.5" customHeight="1">
      <c r="A107" s="237" t="s">
        <v>289</v>
      </c>
      <c r="B107" s="317" t="s">
        <v>282</v>
      </c>
      <c r="C107" s="237" t="s">
        <v>310</v>
      </c>
      <c r="D107" s="237" t="s">
        <v>283</v>
      </c>
      <c r="E107" s="237"/>
      <c r="F107" s="318"/>
      <c r="G107" s="239">
        <f t="shared" si="14"/>
        <v>216.2</v>
      </c>
      <c r="H107" s="239">
        <f t="shared" si="14"/>
        <v>216.2</v>
      </c>
      <c r="I107" s="239">
        <f t="shared" si="14"/>
        <v>214.61272</v>
      </c>
      <c r="J107" s="345">
        <f t="shared" si="11"/>
        <v>0.9926582793709529</v>
      </c>
      <c r="K107" s="346">
        <f t="shared" si="9"/>
        <v>0.9926582793709529</v>
      </c>
      <c r="M107" s="241"/>
      <c r="N107" s="241"/>
      <c r="O107" s="244"/>
      <c r="P107" s="244"/>
      <c r="Q107" s="244"/>
      <c r="R107" s="244"/>
    </row>
    <row r="108" spans="1:18" s="243" customFormat="1" ht="68.25" customHeight="1">
      <c r="A108" s="237" t="s">
        <v>478</v>
      </c>
      <c r="B108" s="317" t="s">
        <v>479</v>
      </c>
      <c r="C108" s="237" t="s">
        <v>310</v>
      </c>
      <c r="D108" s="237" t="s">
        <v>283</v>
      </c>
      <c r="E108" s="237" t="s">
        <v>480</v>
      </c>
      <c r="F108" s="318"/>
      <c r="G108" s="239">
        <f>G109+G110</f>
        <v>216.2</v>
      </c>
      <c r="H108" s="239">
        <f>H109+H110</f>
        <v>216.2</v>
      </c>
      <c r="I108" s="239">
        <f>I109+I110</f>
        <v>214.61272</v>
      </c>
      <c r="J108" s="345">
        <f t="shared" si="11"/>
        <v>0.9926582793709529</v>
      </c>
      <c r="K108" s="346">
        <f t="shared" si="9"/>
        <v>0.9926582793709529</v>
      </c>
      <c r="M108" s="241"/>
      <c r="N108" s="241"/>
      <c r="O108" s="244"/>
      <c r="P108" s="244"/>
      <c r="Q108" s="244"/>
      <c r="R108" s="244"/>
    </row>
    <row r="109" spans="1:18" s="243" customFormat="1" ht="31.5" customHeight="1">
      <c r="A109" s="236" t="s">
        <v>290</v>
      </c>
      <c r="B109" s="321" t="s">
        <v>436</v>
      </c>
      <c r="C109" s="236" t="s">
        <v>310</v>
      </c>
      <c r="D109" s="236" t="s">
        <v>283</v>
      </c>
      <c r="E109" s="236" t="s">
        <v>480</v>
      </c>
      <c r="F109" s="236" t="s">
        <v>412</v>
      </c>
      <c r="G109" s="322">
        <v>110.4</v>
      </c>
      <c r="H109" s="322">
        <v>106.7</v>
      </c>
      <c r="I109" s="322">
        <v>105.20772</v>
      </c>
      <c r="J109" s="344">
        <f t="shared" si="11"/>
        <v>0.9529684782608695</v>
      </c>
      <c r="K109" s="347">
        <f t="shared" si="9"/>
        <v>0.9860142455482661</v>
      </c>
      <c r="M109" s="242"/>
      <c r="N109" s="242"/>
      <c r="O109" s="244"/>
      <c r="P109" s="244"/>
      <c r="Q109" s="244"/>
      <c r="R109" s="244"/>
    </row>
    <row r="110" spans="1:18" s="243" customFormat="1" ht="33.75" customHeight="1">
      <c r="A110" s="236" t="s">
        <v>481</v>
      </c>
      <c r="B110" s="321" t="s">
        <v>378</v>
      </c>
      <c r="C110" s="236" t="s">
        <v>310</v>
      </c>
      <c r="D110" s="236" t="s">
        <v>283</v>
      </c>
      <c r="E110" s="236" t="s">
        <v>480</v>
      </c>
      <c r="F110" s="236" t="s">
        <v>379</v>
      </c>
      <c r="G110" s="322">
        <v>105.8</v>
      </c>
      <c r="H110" s="322">
        <v>109.5</v>
      </c>
      <c r="I110" s="322">
        <v>109.405</v>
      </c>
      <c r="J110" s="344">
        <f t="shared" si="11"/>
        <v>1.0340737240075615</v>
      </c>
      <c r="K110" s="347">
        <f aca="true" t="shared" si="15" ref="K110:K115">I110/H110</f>
        <v>0.9991324200913242</v>
      </c>
      <c r="M110" s="242"/>
      <c r="N110" s="242"/>
      <c r="O110" s="244"/>
      <c r="P110" s="244"/>
      <c r="Q110" s="244"/>
      <c r="R110" s="244"/>
    </row>
    <row r="111" spans="1:18" s="243" customFormat="1" ht="28.5" customHeight="1">
      <c r="A111" s="237" t="s">
        <v>482</v>
      </c>
      <c r="B111" s="317" t="s">
        <v>284</v>
      </c>
      <c r="C111" s="236" t="s">
        <v>310</v>
      </c>
      <c r="D111" s="237" t="s">
        <v>285</v>
      </c>
      <c r="E111" s="247"/>
      <c r="F111" s="318"/>
      <c r="G111" s="239">
        <f>G112</f>
        <v>528.9</v>
      </c>
      <c r="H111" s="239">
        <f aca="true" t="shared" si="16" ref="H111:I113">H112</f>
        <v>461.4</v>
      </c>
      <c r="I111" s="239">
        <f t="shared" si="16"/>
        <v>461.2469</v>
      </c>
      <c r="J111" s="345">
        <f t="shared" si="11"/>
        <v>0.8720871620344111</v>
      </c>
      <c r="K111" s="346">
        <f t="shared" si="15"/>
        <v>0.9996681837884699</v>
      </c>
      <c r="M111" s="241"/>
      <c r="N111" s="241"/>
      <c r="O111" s="244"/>
      <c r="P111" s="244"/>
      <c r="Q111" s="244"/>
      <c r="R111" s="244"/>
    </row>
    <row r="112" spans="1:14" s="251" customFormat="1" ht="30" customHeight="1">
      <c r="A112" s="237" t="s">
        <v>483</v>
      </c>
      <c r="B112" s="317" t="s">
        <v>156</v>
      </c>
      <c r="C112" s="236" t="s">
        <v>310</v>
      </c>
      <c r="D112" s="237" t="s">
        <v>286</v>
      </c>
      <c r="E112" s="237"/>
      <c r="F112" s="318"/>
      <c r="G112" s="239">
        <f>G113</f>
        <v>528.9</v>
      </c>
      <c r="H112" s="239">
        <f t="shared" si="16"/>
        <v>461.4</v>
      </c>
      <c r="I112" s="239">
        <f t="shared" si="16"/>
        <v>461.2469</v>
      </c>
      <c r="J112" s="345">
        <f t="shared" si="11"/>
        <v>0.8720871620344111</v>
      </c>
      <c r="K112" s="346">
        <f t="shared" si="15"/>
        <v>0.9996681837884699</v>
      </c>
      <c r="M112" s="241"/>
      <c r="N112" s="241"/>
    </row>
    <row r="113" spans="1:18" ht="33" customHeight="1">
      <c r="A113" s="236" t="s">
        <v>484</v>
      </c>
      <c r="B113" s="317" t="s">
        <v>485</v>
      </c>
      <c r="C113" s="236" t="s">
        <v>310</v>
      </c>
      <c r="D113" s="237" t="s">
        <v>286</v>
      </c>
      <c r="E113" s="237" t="s">
        <v>486</v>
      </c>
      <c r="F113" s="318"/>
      <c r="G113" s="239">
        <f>G114</f>
        <v>528.9</v>
      </c>
      <c r="H113" s="239">
        <f t="shared" si="16"/>
        <v>461.4</v>
      </c>
      <c r="I113" s="239">
        <f t="shared" si="16"/>
        <v>461.2469</v>
      </c>
      <c r="J113" s="345">
        <f t="shared" si="11"/>
        <v>0.8720871620344111</v>
      </c>
      <c r="K113" s="346">
        <f t="shared" si="15"/>
        <v>0.9996681837884699</v>
      </c>
      <c r="M113" s="241"/>
      <c r="N113" s="241"/>
      <c r="O113" s="233"/>
      <c r="P113" s="233"/>
      <c r="Q113" s="233"/>
      <c r="R113" s="233"/>
    </row>
    <row r="114" spans="1:18" ht="29.25" customHeight="1">
      <c r="A114" s="236" t="s">
        <v>487</v>
      </c>
      <c r="B114" s="321" t="s">
        <v>378</v>
      </c>
      <c r="C114" s="236" t="s">
        <v>310</v>
      </c>
      <c r="D114" s="236" t="s">
        <v>286</v>
      </c>
      <c r="E114" s="236" t="s">
        <v>486</v>
      </c>
      <c r="F114" s="236" t="s">
        <v>379</v>
      </c>
      <c r="G114" s="322">
        <v>528.9</v>
      </c>
      <c r="H114" s="322">
        <v>461.4</v>
      </c>
      <c r="I114" s="339">
        <v>461.2469</v>
      </c>
      <c r="J114" s="344">
        <f t="shared" si="11"/>
        <v>0.8720871620344111</v>
      </c>
      <c r="K114" s="347">
        <f t="shared" si="15"/>
        <v>0.9996681837884699</v>
      </c>
      <c r="M114" s="242"/>
      <c r="N114" s="250"/>
      <c r="O114" s="233"/>
      <c r="P114" s="233"/>
      <c r="Q114" s="233"/>
      <c r="R114" s="233"/>
    </row>
    <row r="115" spans="1:18" ht="22.5" customHeight="1">
      <c r="A115" s="395" t="s">
        <v>163</v>
      </c>
      <c r="B115" s="396"/>
      <c r="C115" s="333"/>
      <c r="D115" s="334"/>
      <c r="E115" s="334"/>
      <c r="F115" s="335"/>
      <c r="G115" s="336">
        <f>G112+G108+G99+G96+G89+G85+G74+G71+G62+G58+G52+G46+G31+G15</f>
        <v>38859.09999999999</v>
      </c>
      <c r="H115" s="336">
        <f>H112+H108+H99+H96+H89+H85+H74+H71+H62+H58+H52+H46+H31+H15</f>
        <v>38859.1</v>
      </c>
      <c r="I115" s="336">
        <f>I112+I108+I99+I96+I89+I85+I74+I71+I62+I58+I52+I46+I31+I15</f>
        <v>38486.95078</v>
      </c>
      <c r="J115" s="345">
        <f t="shared" si="11"/>
        <v>0.990423112732925</v>
      </c>
      <c r="K115" s="346">
        <f t="shared" si="15"/>
        <v>0.9904231127329248</v>
      </c>
      <c r="M115" s="361"/>
      <c r="N115" s="361"/>
      <c r="O115" s="233"/>
      <c r="P115" s="233"/>
      <c r="Q115" s="233"/>
      <c r="R115" s="233"/>
    </row>
    <row r="116" spans="1:18" ht="32.25" customHeight="1">
      <c r="A116" s="390"/>
      <c r="B116" s="390"/>
      <c r="C116" s="255"/>
      <c r="D116" s="252"/>
      <c r="E116" s="252"/>
      <c r="F116" s="252"/>
      <c r="G116" s="253"/>
      <c r="I116" s="256"/>
      <c r="J116" s="253"/>
      <c r="L116" s="253"/>
      <c r="M116" s="233"/>
      <c r="N116" s="233"/>
      <c r="O116" s="233"/>
      <c r="P116" s="233"/>
      <c r="Q116" s="233"/>
      <c r="R116" s="233"/>
    </row>
    <row r="117" spans="1:18" ht="30" customHeight="1">
      <c r="A117" s="390"/>
      <c r="B117" s="390"/>
      <c r="C117" s="255"/>
      <c r="D117" s="252"/>
      <c r="E117" s="343"/>
      <c r="F117" s="252"/>
      <c r="G117" s="253"/>
      <c r="I117" s="253"/>
      <c r="K117" s="342"/>
      <c r="L117" s="253"/>
      <c r="M117" s="233"/>
      <c r="N117" s="233"/>
      <c r="O117" s="233"/>
      <c r="P117" s="233"/>
      <c r="Q117" s="233"/>
      <c r="R117" s="233"/>
    </row>
    <row r="118" spans="1:18" ht="15.75">
      <c r="A118" s="257"/>
      <c r="B118" s="257"/>
      <c r="C118" s="257"/>
      <c r="D118" s="257"/>
      <c r="E118" s="257"/>
      <c r="F118" s="257"/>
      <c r="G118" s="245"/>
      <c r="I118" s="256"/>
      <c r="J118" s="253"/>
      <c r="L118" s="253"/>
      <c r="M118" s="233"/>
      <c r="N118" s="233"/>
      <c r="O118" s="233"/>
      <c r="P118" s="233"/>
      <c r="Q118" s="233"/>
      <c r="R118" s="233"/>
    </row>
    <row r="119" spans="1:18" ht="15.75">
      <c r="A119" s="257"/>
      <c r="B119" s="229"/>
      <c r="C119" s="229"/>
      <c r="D119" s="257"/>
      <c r="E119" s="257"/>
      <c r="F119" s="257"/>
      <c r="G119" s="245"/>
      <c r="I119" s="256"/>
      <c r="J119" s="245"/>
      <c r="L119" s="245"/>
      <c r="M119" s="233"/>
      <c r="N119" s="233"/>
      <c r="O119" s="233"/>
      <c r="P119" s="233"/>
      <c r="Q119" s="233"/>
      <c r="R119" s="233"/>
    </row>
    <row r="120" spans="1:18" ht="15.75">
      <c r="A120" s="257"/>
      <c r="G120" s="234"/>
      <c r="I120" s="256"/>
      <c r="J120" s="245"/>
      <c r="L120" s="245"/>
      <c r="M120" s="233"/>
      <c r="N120" s="233"/>
      <c r="O120" s="233"/>
      <c r="P120" s="233"/>
      <c r="Q120" s="233"/>
      <c r="R120" s="233"/>
    </row>
    <row r="121" spans="1:18" ht="15.75">
      <c r="A121" s="258"/>
      <c r="B121" s="257"/>
      <c r="C121" s="259"/>
      <c r="D121" s="259"/>
      <c r="E121" s="259"/>
      <c r="F121" s="259"/>
      <c r="G121" s="260"/>
      <c r="I121" s="256"/>
      <c r="J121" s="234"/>
      <c r="L121" s="245"/>
      <c r="M121" s="233"/>
      <c r="N121" s="233"/>
      <c r="O121" s="233"/>
      <c r="P121" s="233"/>
      <c r="Q121" s="233"/>
      <c r="R121" s="233"/>
    </row>
    <row r="122" spans="2:18" ht="15.75">
      <c r="B122" s="257"/>
      <c r="C122" s="259"/>
      <c r="D122" s="259"/>
      <c r="E122" s="259"/>
      <c r="F122" s="261"/>
      <c r="G122" s="260"/>
      <c r="I122" s="256"/>
      <c r="J122" s="260"/>
      <c r="L122" s="260"/>
      <c r="M122" s="233"/>
      <c r="N122" s="233"/>
      <c r="O122" s="233"/>
      <c r="P122" s="233"/>
      <c r="Q122" s="233"/>
      <c r="R122" s="233"/>
    </row>
    <row r="123" spans="1:18" ht="25.5" customHeight="1">
      <c r="A123" s="257"/>
      <c r="B123" s="257"/>
      <c r="C123" s="259"/>
      <c r="D123" s="259"/>
      <c r="E123" s="259"/>
      <c r="F123" s="261"/>
      <c r="G123" s="234"/>
      <c r="I123" s="256"/>
      <c r="J123" s="260"/>
      <c r="L123" s="260"/>
      <c r="M123" s="233"/>
      <c r="N123" s="233"/>
      <c r="O123" s="233"/>
      <c r="P123" s="233"/>
      <c r="Q123" s="233"/>
      <c r="R123" s="233"/>
    </row>
    <row r="124" spans="1:18" ht="21.75" customHeight="1">
      <c r="A124" s="252"/>
      <c r="B124" s="252"/>
      <c r="C124" s="259"/>
      <c r="D124" s="259"/>
      <c r="E124" s="259"/>
      <c r="F124" s="249"/>
      <c r="G124" s="234"/>
      <c r="I124" s="256"/>
      <c r="J124" s="234"/>
      <c r="L124" s="234"/>
      <c r="M124" s="233"/>
      <c r="N124" s="233"/>
      <c r="O124" s="233"/>
      <c r="P124" s="233"/>
      <c r="Q124" s="233"/>
      <c r="R124" s="233"/>
    </row>
    <row r="125" spans="1:18" ht="23.25" customHeight="1">
      <c r="A125" s="252"/>
      <c r="B125" s="252"/>
      <c r="C125" s="259"/>
      <c r="D125" s="259"/>
      <c r="E125" s="259"/>
      <c r="F125" s="249"/>
      <c r="G125" s="234"/>
      <c r="I125" s="262"/>
      <c r="J125" s="234"/>
      <c r="L125" s="234"/>
      <c r="M125" s="233"/>
      <c r="N125" s="233"/>
      <c r="O125" s="233"/>
      <c r="P125" s="233"/>
      <c r="Q125" s="233"/>
      <c r="R125" s="233"/>
    </row>
    <row r="126" spans="1:18" ht="21" customHeight="1">
      <c r="A126" s="392"/>
      <c r="B126" s="392"/>
      <c r="C126" s="263"/>
      <c r="D126" s="264"/>
      <c r="E126" s="264"/>
      <c r="F126" s="261"/>
      <c r="G126" s="253"/>
      <c r="I126" s="256"/>
      <c r="J126" s="234"/>
      <c r="L126" s="234"/>
      <c r="M126" s="233"/>
      <c r="N126" s="233"/>
      <c r="O126" s="233"/>
      <c r="P126" s="233"/>
      <c r="Q126" s="233"/>
      <c r="R126" s="233"/>
    </row>
    <row r="127" spans="1:18" ht="21.75" customHeight="1">
      <c r="A127" s="392"/>
      <c r="B127" s="392"/>
      <c r="C127" s="263"/>
      <c r="D127" s="265"/>
      <c r="E127" s="265"/>
      <c r="F127" s="249"/>
      <c r="G127" s="253"/>
      <c r="I127" s="254"/>
      <c r="J127" s="253"/>
      <c r="L127" s="253"/>
      <c r="M127" s="233"/>
      <c r="N127" s="233"/>
      <c r="O127" s="233"/>
      <c r="P127" s="233"/>
      <c r="Q127" s="233"/>
      <c r="R127" s="233"/>
    </row>
    <row r="128" spans="1:18" ht="24" customHeight="1">
      <c r="A128" s="390"/>
      <c r="B128" s="390"/>
      <c r="C128" s="266"/>
      <c r="D128" s="259"/>
      <c r="E128" s="259"/>
      <c r="F128" s="249"/>
      <c r="G128" s="253"/>
      <c r="I128" s="267"/>
      <c r="J128" s="253"/>
      <c r="L128" s="253"/>
      <c r="M128" s="233"/>
      <c r="N128" s="233"/>
      <c r="O128" s="233"/>
      <c r="P128" s="233"/>
      <c r="Q128" s="233"/>
      <c r="R128" s="233"/>
    </row>
    <row r="129" spans="1:18" ht="27" customHeight="1">
      <c r="A129" s="390"/>
      <c r="B129" s="390"/>
      <c r="C129" s="266"/>
      <c r="D129" s="259"/>
      <c r="E129" s="259"/>
      <c r="F129" s="249"/>
      <c r="G129" s="253"/>
      <c r="I129" s="267"/>
      <c r="J129" s="253"/>
      <c r="L129" s="253"/>
      <c r="M129" s="233"/>
      <c r="N129" s="233"/>
      <c r="O129" s="233"/>
      <c r="P129" s="233"/>
      <c r="Q129" s="233"/>
      <c r="R129" s="233"/>
    </row>
    <row r="130" spans="1:18" ht="33.75" customHeight="1">
      <c r="A130" s="390"/>
      <c r="B130" s="390"/>
      <c r="C130" s="266"/>
      <c r="D130" s="259"/>
      <c r="E130" s="259"/>
      <c r="F130" s="249"/>
      <c r="G130" s="253"/>
      <c r="I130" s="253"/>
      <c r="J130" s="253"/>
      <c r="L130" s="253"/>
      <c r="M130" s="233"/>
      <c r="N130" s="233"/>
      <c r="O130" s="233"/>
      <c r="P130" s="233"/>
      <c r="Q130" s="233"/>
      <c r="R130" s="233"/>
    </row>
    <row r="131" spans="1:12" ht="35.25" customHeight="1">
      <c r="A131" s="390"/>
      <c r="B131" s="390"/>
      <c r="C131" s="266"/>
      <c r="D131" s="259"/>
      <c r="E131" s="259"/>
      <c r="F131" s="249"/>
      <c r="G131" s="253"/>
      <c r="I131" s="253"/>
      <c r="J131" s="253"/>
      <c r="L131" s="253"/>
    </row>
    <row r="132" spans="1:12" ht="18">
      <c r="A132" s="392"/>
      <c r="B132" s="392"/>
      <c r="C132" s="263"/>
      <c r="D132" s="264"/>
      <c r="E132" s="264"/>
      <c r="F132" s="261"/>
      <c r="G132" s="253"/>
      <c r="I132" s="267"/>
      <c r="J132" s="253"/>
      <c r="L132" s="253"/>
    </row>
    <row r="133" spans="1:12" ht="18">
      <c r="A133" s="393"/>
      <c r="B133" s="393"/>
      <c r="C133" s="268"/>
      <c r="D133" s="269"/>
      <c r="E133" s="269"/>
      <c r="F133" s="261"/>
      <c r="G133" s="270"/>
      <c r="I133" s="271"/>
      <c r="J133" s="253"/>
      <c r="L133" s="253"/>
    </row>
    <row r="134" spans="1:12" ht="15.75">
      <c r="A134" s="389"/>
      <c r="B134" s="389"/>
      <c r="C134" s="272"/>
      <c r="D134" s="273"/>
      <c r="E134" s="273"/>
      <c r="F134" s="249"/>
      <c r="G134" s="270"/>
      <c r="I134" s="271"/>
      <c r="J134" s="270"/>
      <c r="L134" s="270"/>
    </row>
    <row r="135" spans="1:12" ht="15.75">
      <c r="A135" s="389"/>
      <c r="B135" s="389"/>
      <c r="C135" s="272"/>
      <c r="D135" s="273"/>
      <c r="E135" s="273"/>
      <c r="F135" s="249"/>
      <c r="G135" s="270"/>
      <c r="I135" s="271"/>
      <c r="J135" s="270"/>
      <c r="L135" s="270"/>
    </row>
    <row r="136" spans="1:12" ht="15.75">
      <c r="A136" s="389"/>
      <c r="B136" s="389"/>
      <c r="C136" s="272"/>
      <c r="D136" s="273"/>
      <c r="E136" s="273"/>
      <c r="F136" s="261"/>
      <c r="G136" s="270"/>
      <c r="I136" s="270"/>
      <c r="J136" s="270"/>
      <c r="L136" s="270"/>
    </row>
    <row r="137" spans="1:12" ht="15.75">
      <c r="A137" s="389"/>
      <c r="B137" s="389"/>
      <c r="C137" s="272"/>
      <c r="D137" s="273"/>
      <c r="E137" s="273"/>
      <c r="F137" s="261"/>
      <c r="G137" s="270"/>
      <c r="I137" s="270"/>
      <c r="J137" s="270"/>
      <c r="L137" s="270"/>
    </row>
    <row r="138" spans="1:12" ht="15.75">
      <c r="A138" s="274"/>
      <c r="B138" s="274"/>
      <c r="C138" s="273"/>
      <c r="D138" s="273"/>
      <c r="E138" s="273"/>
      <c r="F138" s="249"/>
      <c r="G138" s="275"/>
      <c r="I138" s="276"/>
      <c r="J138" s="270"/>
      <c r="L138" s="270"/>
    </row>
    <row r="139" spans="1:12" ht="12.75">
      <c r="A139" s="274"/>
      <c r="C139" s="235"/>
      <c r="D139" s="277"/>
      <c r="E139" s="277"/>
      <c r="F139" s="261"/>
      <c r="G139" s="233"/>
      <c r="I139" s="278"/>
      <c r="J139" s="275"/>
      <c r="L139" s="275"/>
    </row>
    <row r="140" spans="1:12" ht="15.75">
      <c r="A140" s="257"/>
      <c r="B140" s="278"/>
      <c r="C140" s="279"/>
      <c r="D140" s="259"/>
      <c r="E140" s="259"/>
      <c r="F140" s="249"/>
      <c r="G140" s="275"/>
      <c r="I140" s="257"/>
      <c r="J140" s="280"/>
      <c r="L140" s="275"/>
    </row>
    <row r="141" spans="1:12" ht="12.75">
      <c r="A141" s="257"/>
      <c r="B141" s="257"/>
      <c r="C141" s="259"/>
      <c r="D141" s="259"/>
      <c r="E141" s="259"/>
      <c r="F141" s="249"/>
      <c r="G141" s="234"/>
      <c r="I141" s="257"/>
      <c r="J141" s="233"/>
      <c r="L141" s="233"/>
    </row>
    <row r="142" spans="1:12" ht="12.75">
      <c r="A142" s="257"/>
      <c r="B142" s="257"/>
      <c r="C142" s="259"/>
      <c r="D142" s="259"/>
      <c r="E142" s="259"/>
      <c r="F142" s="261"/>
      <c r="G142" s="234"/>
      <c r="I142" s="257"/>
      <c r="J142" s="234"/>
      <c r="L142" s="234"/>
    </row>
    <row r="143" spans="1:12" ht="12.75">
      <c r="A143" s="257"/>
      <c r="B143" s="257"/>
      <c r="C143" s="259"/>
      <c r="D143" s="259"/>
      <c r="E143" s="259"/>
      <c r="F143" s="261"/>
      <c r="G143" s="234"/>
      <c r="I143" s="257"/>
      <c r="J143" s="234"/>
      <c r="L143" s="234"/>
    </row>
    <row r="144" spans="1:12" ht="12.75">
      <c r="A144" s="257"/>
      <c r="B144" s="257"/>
      <c r="C144" s="259"/>
      <c r="D144" s="259"/>
      <c r="E144" s="259"/>
      <c r="F144" s="281"/>
      <c r="G144" s="234"/>
      <c r="I144" s="257"/>
      <c r="J144" s="234"/>
      <c r="L144" s="234"/>
    </row>
    <row r="145" spans="1:12" ht="12.75">
      <c r="A145" s="257"/>
      <c r="B145" s="257"/>
      <c r="C145" s="259"/>
      <c r="D145" s="259"/>
      <c r="E145" s="259"/>
      <c r="F145" s="259"/>
      <c r="G145" s="234"/>
      <c r="I145" s="257"/>
      <c r="J145" s="234"/>
      <c r="L145" s="234"/>
    </row>
    <row r="146" spans="1:12" ht="12.75">
      <c r="A146" s="257"/>
      <c r="B146" s="257"/>
      <c r="C146" s="259"/>
      <c r="D146" s="259"/>
      <c r="E146" s="259"/>
      <c r="F146" s="259"/>
      <c r="G146" s="234"/>
      <c r="I146" s="257"/>
      <c r="J146" s="234"/>
      <c r="L146" s="234"/>
    </row>
    <row r="147" spans="3:12" ht="12.75">
      <c r="C147" s="235"/>
      <c r="D147" s="235"/>
      <c r="E147" s="235"/>
      <c r="F147" s="235"/>
      <c r="G147" s="234"/>
      <c r="J147" s="234"/>
      <c r="L147" s="234"/>
    </row>
    <row r="148" spans="3:12" ht="12.75">
      <c r="C148" s="235"/>
      <c r="D148" s="235"/>
      <c r="E148" s="235"/>
      <c r="F148" s="235"/>
      <c r="G148" s="234"/>
      <c r="J148" s="234"/>
      <c r="L148" s="234"/>
    </row>
    <row r="149" spans="3:12" ht="12.75">
      <c r="C149" s="235"/>
      <c r="D149" s="235"/>
      <c r="E149" s="235"/>
      <c r="F149" s="235"/>
      <c r="G149" s="234"/>
      <c r="J149" s="234"/>
      <c r="L149" s="234"/>
    </row>
    <row r="150" spans="3:12" ht="12.75">
      <c r="C150" s="235"/>
      <c r="D150" s="235"/>
      <c r="E150" s="235"/>
      <c r="F150" s="235"/>
      <c r="G150" s="234"/>
      <c r="J150" s="234"/>
      <c r="L150" s="234"/>
    </row>
    <row r="151" spans="3:12" ht="12.75">
      <c r="C151" s="235"/>
      <c r="D151" s="235"/>
      <c r="E151" s="235"/>
      <c r="F151" s="235"/>
      <c r="G151" s="234"/>
      <c r="J151" s="234"/>
      <c r="L151" s="234"/>
    </row>
    <row r="152" spans="3:12" ht="12.75">
      <c r="C152" s="235"/>
      <c r="D152" s="235"/>
      <c r="E152" s="235"/>
      <c r="F152" s="235"/>
      <c r="G152" s="234"/>
      <c r="J152" s="234"/>
      <c r="L152" s="234"/>
    </row>
    <row r="153" spans="3:12" ht="12.75">
      <c r="C153" s="235"/>
      <c r="D153" s="235"/>
      <c r="E153" s="235"/>
      <c r="F153" s="235"/>
      <c r="G153" s="234"/>
      <c r="J153" s="234"/>
      <c r="L153" s="234"/>
    </row>
    <row r="154" spans="3:12" ht="12.75">
      <c r="C154" s="235"/>
      <c r="D154" s="235"/>
      <c r="E154" s="235"/>
      <c r="F154" s="235"/>
      <c r="G154" s="234"/>
      <c r="J154" s="234"/>
      <c r="L154" s="234"/>
    </row>
    <row r="155" spans="3:12" ht="12.75">
      <c r="C155" s="235"/>
      <c r="D155" s="235"/>
      <c r="E155" s="235"/>
      <c r="F155" s="235"/>
      <c r="G155" s="234"/>
      <c r="J155" s="234"/>
      <c r="L155" s="234"/>
    </row>
    <row r="156" spans="3:12" ht="12.75">
      <c r="C156" s="235"/>
      <c r="D156" s="235"/>
      <c r="E156" s="235"/>
      <c r="F156" s="235"/>
      <c r="G156" s="234"/>
      <c r="J156" s="234"/>
      <c r="L156" s="234"/>
    </row>
    <row r="157" spans="3:12" ht="12.75">
      <c r="C157" s="235"/>
      <c r="D157" s="235"/>
      <c r="E157" s="235"/>
      <c r="F157" s="235"/>
      <c r="G157" s="234"/>
      <c r="J157" s="234"/>
      <c r="L157" s="234"/>
    </row>
    <row r="158" spans="3:12" ht="12.75">
      <c r="C158" s="235"/>
      <c r="D158" s="235"/>
      <c r="E158" s="235"/>
      <c r="F158" s="235"/>
      <c r="G158" s="234"/>
      <c r="J158" s="234"/>
      <c r="L158" s="234"/>
    </row>
    <row r="159" spans="3:12" ht="12.75">
      <c r="C159" s="235"/>
      <c r="D159" s="235"/>
      <c r="E159" s="235"/>
      <c r="F159" s="235"/>
      <c r="G159" s="234"/>
      <c r="J159" s="234"/>
      <c r="L159" s="234"/>
    </row>
    <row r="160" spans="3:12" ht="12.75">
      <c r="C160" s="235"/>
      <c r="D160" s="235"/>
      <c r="E160" s="235"/>
      <c r="F160" s="235"/>
      <c r="G160" s="234"/>
      <c r="J160" s="234"/>
      <c r="L160" s="234"/>
    </row>
    <row r="161" spans="3:12" ht="12.75">
      <c r="C161" s="235"/>
      <c r="D161" s="235"/>
      <c r="E161" s="235"/>
      <c r="F161" s="235"/>
      <c r="G161" s="234"/>
      <c r="J161" s="234"/>
      <c r="L161" s="234"/>
    </row>
    <row r="162" spans="3:12" ht="12.75">
      <c r="C162" s="235"/>
      <c r="D162" s="235"/>
      <c r="E162" s="235"/>
      <c r="F162" s="235"/>
      <c r="G162" s="234"/>
      <c r="J162" s="234"/>
      <c r="L162" s="234"/>
    </row>
    <row r="163" spans="3:12" ht="12.75">
      <c r="C163" s="235"/>
      <c r="D163" s="235"/>
      <c r="E163" s="235"/>
      <c r="F163" s="235"/>
      <c r="G163" s="234"/>
      <c r="J163" s="234"/>
      <c r="L163" s="234"/>
    </row>
    <row r="164" spans="3:12" ht="12.75">
      <c r="C164" s="235"/>
      <c r="D164" s="235"/>
      <c r="E164" s="235"/>
      <c r="F164" s="235"/>
      <c r="G164" s="234"/>
      <c r="J164" s="234"/>
      <c r="L164" s="234"/>
    </row>
    <row r="165" spans="3:12" ht="12.75">
      <c r="C165" s="235"/>
      <c r="D165" s="235"/>
      <c r="E165" s="235"/>
      <c r="F165" s="235"/>
      <c r="G165" s="234"/>
      <c r="J165" s="234"/>
      <c r="L165" s="234"/>
    </row>
    <row r="166" spans="3:12" ht="12.75">
      <c r="C166" s="235"/>
      <c r="D166" s="235"/>
      <c r="E166" s="235"/>
      <c r="F166" s="235"/>
      <c r="G166" s="234"/>
      <c r="J166" s="234"/>
      <c r="L166" s="234"/>
    </row>
    <row r="167" spans="3:12" ht="12.75">
      <c r="C167" s="235"/>
      <c r="D167" s="235"/>
      <c r="E167" s="235"/>
      <c r="F167" s="235"/>
      <c r="G167" s="234"/>
      <c r="J167" s="234"/>
      <c r="L167" s="234"/>
    </row>
    <row r="168" spans="3:12" ht="12.75">
      <c r="C168" s="235"/>
      <c r="D168" s="235"/>
      <c r="E168" s="235"/>
      <c r="F168" s="235"/>
      <c r="G168" s="234"/>
      <c r="J168" s="234"/>
      <c r="L168" s="234"/>
    </row>
    <row r="169" spans="7:12" ht="12.75">
      <c r="G169" s="234"/>
      <c r="J169" s="234"/>
      <c r="L169" s="234"/>
    </row>
    <row r="170" spans="7:12" ht="12.75">
      <c r="G170" s="234"/>
      <c r="J170" s="234"/>
      <c r="L170" s="234"/>
    </row>
    <row r="171" spans="7:12" ht="12.75">
      <c r="G171" s="234"/>
      <c r="J171" s="234"/>
      <c r="L171" s="234"/>
    </row>
    <row r="172" spans="7:12" ht="12.75">
      <c r="G172" s="234"/>
      <c r="J172" s="234"/>
      <c r="L172" s="234"/>
    </row>
    <row r="173" spans="7:12" ht="12.75">
      <c r="G173" s="234"/>
      <c r="J173" s="234"/>
      <c r="L173" s="234"/>
    </row>
    <row r="174" spans="7:12" ht="12.75">
      <c r="G174" s="234"/>
      <c r="J174" s="234"/>
      <c r="L174" s="234"/>
    </row>
    <row r="175" spans="7:12" ht="12.75">
      <c r="G175" s="234"/>
      <c r="J175" s="234"/>
      <c r="L175" s="234"/>
    </row>
    <row r="176" spans="7:12" ht="12.75">
      <c r="G176" s="234"/>
      <c r="J176" s="234"/>
      <c r="L176" s="234"/>
    </row>
    <row r="177" spans="7:12" ht="12.75">
      <c r="G177" s="234"/>
      <c r="J177" s="234"/>
      <c r="L177" s="234"/>
    </row>
    <row r="178" spans="7:12" ht="12.75">
      <c r="G178" s="234"/>
      <c r="J178" s="234"/>
      <c r="L178" s="234"/>
    </row>
    <row r="179" spans="7:12" ht="12.75">
      <c r="G179" s="234"/>
      <c r="J179" s="234"/>
      <c r="L179" s="234"/>
    </row>
    <row r="180" spans="7:12" ht="12.75">
      <c r="G180" s="234"/>
      <c r="J180" s="234"/>
      <c r="L180" s="234"/>
    </row>
    <row r="181" spans="7:12" ht="12.75">
      <c r="G181" s="234"/>
      <c r="J181" s="234"/>
      <c r="L181" s="234"/>
    </row>
    <row r="182" spans="7:12" ht="12.75">
      <c r="G182" s="234"/>
      <c r="J182" s="234"/>
      <c r="L182" s="234"/>
    </row>
    <row r="183" spans="7:12" ht="12.75">
      <c r="G183" s="234"/>
      <c r="J183" s="234"/>
      <c r="L183" s="234"/>
    </row>
    <row r="184" spans="7:12" ht="12.75">
      <c r="G184" s="234"/>
      <c r="J184" s="234"/>
      <c r="L184" s="234"/>
    </row>
    <row r="185" spans="7:12" ht="12.75">
      <c r="G185" s="234"/>
      <c r="J185" s="234"/>
      <c r="L185" s="234"/>
    </row>
    <row r="186" spans="7:12" ht="12.75">
      <c r="G186" s="234"/>
      <c r="J186" s="234"/>
      <c r="L186" s="234"/>
    </row>
    <row r="187" spans="7:12" ht="12.75">
      <c r="G187" s="234"/>
      <c r="J187" s="234"/>
      <c r="L187" s="234"/>
    </row>
    <row r="188" spans="7:12" ht="12.75">
      <c r="G188" s="234"/>
      <c r="J188" s="234"/>
      <c r="L188" s="234"/>
    </row>
    <row r="189" spans="7:12" ht="12.75">
      <c r="G189" s="234"/>
      <c r="J189" s="234"/>
      <c r="L189" s="234"/>
    </row>
    <row r="190" spans="7:12" ht="12.75">
      <c r="G190" s="234"/>
      <c r="J190" s="234"/>
      <c r="L190" s="234"/>
    </row>
    <row r="191" spans="7:12" ht="12.75">
      <c r="G191" s="234"/>
      <c r="J191" s="234"/>
      <c r="L191" s="234"/>
    </row>
    <row r="192" spans="7:12" ht="12.75">
      <c r="G192" s="234"/>
      <c r="J192" s="234"/>
      <c r="L192" s="234"/>
    </row>
    <row r="193" spans="7:12" ht="12.75">
      <c r="G193" s="234"/>
      <c r="J193" s="234"/>
      <c r="L193" s="234"/>
    </row>
    <row r="194" spans="7:12" ht="12.75">
      <c r="G194" s="234"/>
      <c r="J194" s="234"/>
      <c r="L194" s="234"/>
    </row>
    <row r="195" spans="7:12" ht="12.75">
      <c r="G195" s="234"/>
      <c r="J195" s="234"/>
      <c r="L195" s="234"/>
    </row>
    <row r="196" spans="7:12" ht="12.75">
      <c r="G196" s="234"/>
      <c r="J196" s="234"/>
      <c r="L196" s="234"/>
    </row>
    <row r="197" spans="7:12" ht="12.75">
      <c r="G197" s="234"/>
      <c r="J197" s="234"/>
      <c r="L197" s="234"/>
    </row>
    <row r="198" spans="7:12" ht="12.75">
      <c r="G198" s="234"/>
      <c r="J198" s="234"/>
      <c r="L198" s="234"/>
    </row>
    <row r="199" spans="7:12" ht="12.75">
      <c r="G199" s="234"/>
      <c r="J199" s="234"/>
      <c r="L199" s="234"/>
    </row>
    <row r="200" spans="7:12" ht="12.75">
      <c r="G200" s="234"/>
      <c r="J200" s="234"/>
      <c r="L200" s="234"/>
    </row>
    <row r="201" spans="7:12" ht="12.75">
      <c r="G201" s="234"/>
      <c r="J201" s="234"/>
      <c r="L201" s="234"/>
    </row>
    <row r="202" spans="7:12" ht="12.75">
      <c r="G202" s="234"/>
      <c r="J202" s="234"/>
      <c r="L202" s="234"/>
    </row>
    <row r="203" spans="7:12" ht="12.75">
      <c r="G203" s="234"/>
      <c r="J203" s="234"/>
      <c r="L203" s="234"/>
    </row>
    <row r="204" spans="7:12" ht="12.75">
      <c r="G204" s="234"/>
      <c r="J204" s="234"/>
      <c r="L204" s="234"/>
    </row>
    <row r="205" spans="7:12" ht="12.75">
      <c r="G205" s="234"/>
      <c r="J205" s="234"/>
      <c r="L205" s="234"/>
    </row>
    <row r="206" spans="7:12" ht="12.75">
      <c r="G206" s="234"/>
      <c r="J206" s="234"/>
      <c r="L206" s="234"/>
    </row>
    <row r="207" spans="7:12" ht="12.75">
      <c r="G207" s="234"/>
      <c r="J207" s="234"/>
      <c r="L207" s="234"/>
    </row>
    <row r="208" spans="7:12" ht="12.75">
      <c r="G208" s="234"/>
      <c r="J208" s="234"/>
      <c r="L208" s="234"/>
    </row>
    <row r="209" spans="7:12" ht="12.75">
      <c r="G209" s="234"/>
      <c r="J209" s="234"/>
      <c r="L209" s="234"/>
    </row>
    <row r="210" spans="7:12" ht="12.75">
      <c r="G210" s="234"/>
      <c r="J210" s="234"/>
      <c r="L210" s="234"/>
    </row>
    <row r="211" spans="7:12" ht="12.75">
      <c r="G211" s="234"/>
      <c r="J211" s="234"/>
      <c r="L211" s="234"/>
    </row>
    <row r="212" spans="7:12" ht="12.75">
      <c r="G212" s="234"/>
      <c r="J212" s="234"/>
      <c r="L212" s="234"/>
    </row>
    <row r="213" spans="7:12" ht="12.75">
      <c r="G213" s="234"/>
      <c r="J213" s="234"/>
      <c r="L213" s="234"/>
    </row>
    <row r="214" spans="7:12" ht="12.75">
      <c r="G214" s="234"/>
      <c r="J214" s="234"/>
      <c r="L214" s="234"/>
    </row>
    <row r="215" spans="7:12" ht="12.75">
      <c r="G215" s="234"/>
      <c r="J215" s="234"/>
      <c r="L215" s="234"/>
    </row>
    <row r="216" spans="7:12" ht="12.75">
      <c r="G216" s="234"/>
      <c r="J216" s="234"/>
      <c r="L216" s="234"/>
    </row>
    <row r="217" spans="7:12" ht="12.75">
      <c r="G217" s="234"/>
      <c r="J217" s="234"/>
      <c r="L217" s="234"/>
    </row>
    <row r="218" spans="7:12" ht="12.75">
      <c r="G218" s="234"/>
      <c r="J218" s="234"/>
      <c r="L218" s="234"/>
    </row>
    <row r="219" spans="7:12" ht="12.75">
      <c r="G219" s="234"/>
      <c r="J219" s="234"/>
      <c r="L219" s="234"/>
    </row>
    <row r="220" spans="7:12" ht="12.75">
      <c r="G220" s="234"/>
      <c r="J220" s="234"/>
      <c r="L220" s="234"/>
    </row>
    <row r="221" spans="7:12" ht="12.75">
      <c r="G221" s="234"/>
      <c r="J221" s="234"/>
      <c r="L221" s="234"/>
    </row>
    <row r="222" spans="7:12" ht="12.75">
      <c r="G222" s="234"/>
      <c r="J222" s="234"/>
      <c r="L222" s="234"/>
    </row>
    <row r="223" spans="7:12" ht="12.75">
      <c r="G223" s="234"/>
      <c r="J223" s="234"/>
      <c r="L223" s="234"/>
    </row>
    <row r="224" spans="7:12" ht="12.75">
      <c r="G224" s="234"/>
      <c r="J224" s="234"/>
      <c r="L224" s="234"/>
    </row>
    <row r="225" spans="7:12" ht="12.75">
      <c r="G225" s="234"/>
      <c r="J225" s="234"/>
      <c r="L225" s="234"/>
    </row>
    <row r="226" spans="7:12" ht="12.75">
      <c r="G226" s="234"/>
      <c r="J226" s="234"/>
      <c r="L226" s="234"/>
    </row>
    <row r="227" spans="7:12" ht="12.75">
      <c r="G227" s="234"/>
      <c r="J227" s="234"/>
      <c r="L227" s="234"/>
    </row>
    <row r="228" spans="7:12" ht="12.75">
      <c r="G228" s="234"/>
      <c r="J228" s="234"/>
      <c r="L228" s="234"/>
    </row>
    <row r="229" spans="7:12" ht="12.75">
      <c r="G229" s="234"/>
      <c r="J229" s="234"/>
      <c r="L229" s="234"/>
    </row>
    <row r="230" spans="7:12" ht="12.75">
      <c r="G230" s="234"/>
      <c r="J230" s="234"/>
      <c r="L230" s="234"/>
    </row>
    <row r="231" spans="7:12" ht="12.75">
      <c r="G231" s="234"/>
      <c r="J231" s="234"/>
      <c r="L231" s="234"/>
    </row>
    <row r="232" spans="7:12" ht="12.75">
      <c r="G232" s="234"/>
      <c r="J232" s="234"/>
      <c r="L232" s="234"/>
    </row>
    <row r="233" spans="7:12" ht="12.75">
      <c r="G233" s="234"/>
      <c r="J233" s="234"/>
      <c r="L233" s="234"/>
    </row>
    <row r="234" spans="7:12" ht="12.75">
      <c r="G234" s="234"/>
      <c r="J234" s="234"/>
      <c r="L234" s="234"/>
    </row>
    <row r="235" spans="7:12" ht="12.75">
      <c r="G235" s="234"/>
      <c r="J235" s="234"/>
      <c r="L235" s="234"/>
    </row>
    <row r="236" spans="7:12" ht="12.75">
      <c r="G236" s="234"/>
      <c r="J236" s="234"/>
      <c r="L236" s="234"/>
    </row>
    <row r="237" spans="7:12" ht="12.75">
      <c r="G237" s="234"/>
      <c r="J237" s="234"/>
      <c r="L237" s="234"/>
    </row>
    <row r="238" spans="7:12" ht="12.75">
      <c r="G238" s="234"/>
      <c r="J238" s="234"/>
      <c r="L238" s="234"/>
    </row>
    <row r="239" spans="7:12" ht="12.75">
      <c r="G239" s="234"/>
      <c r="J239" s="234"/>
      <c r="L239" s="234"/>
    </row>
    <row r="240" spans="7:12" ht="12.75">
      <c r="G240" s="234"/>
      <c r="J240" s="234"/>
      <c r="L240" s="234"/>
    </row>
    <row r="241" spans="7:12" ht="12.75">
      <c r="G241" s="234"/>
      <c r="J241" s="234"/>
      <c r="L241" s="234"/>
    </row>
    <row r="242" spans="7:12" ht="12.75">
      <c r="G242" s="234"/>
      <c r="J242" s="234"/>
      <c r="L242" s="234"/>
    </row>
    <row r="243" spans="7:12" ht="12.75">
      <c r="G243" s="234"/>
      <c r="J243" s="234"/>
      <c r="L243" s="234"/>
    </row>
    <row r="244" spans="7:12" ht="12.75">
      <c r="G244" s="234"/>
      <c r="J244" s="234"/>
      <c r="L244" s="234"/>
    </row>
    <row r="245" spans="7:12" ht="12.75">
      <c r="G245" s="234"/>
      <c r="J245" s="234"/>
      <c r="L245" s="234"/>
    </row>
    <row r="246" spans="7:12" ht="12.75">
      <c r="G246" s="234"/>
      <c r="J246" s="234"/>
      <c r="L246" s="234"/>
    </row>
    <row r="247" spans="7:12" ht="12.75">
      <c r="G247" s="234"/>
      <c r="J247" s="234"/>
      <c r="L247" s="234"/>
    </row>
    <row r="248" spans="7:12" ht="12.75">
      <c r="G248" s="234"/>
      <c r="J248" s="234"/>
      <c r="L248" s="234"/>
    </row>
    <row r="249" spans="7:12" ht="12.75">
      <c r="G249" s="234"/>
      <c r="J249" s="234"/>
      <c r="L249" s="234"/>
    </row>
    <row r="250" spans="7:12" ht="12.75">
      <c r="G250" s="234"/>
      <c r="J250" s="234"/>
      <c r="L250" s="234"/>
    </row>
    <row r="251" spans="7:12" ht="12.75">
      <c r="G251" s="234"/>
      <c r="J251" s="234"/>
      <c r="L251" s="234"/>
    </row>
    <row r="252" spans="7:12" ht="12.75">
      <c r="G252" s="234"/>
      <c r="J252" s="234"/>
      <c r="L252" s="234"/>
    </row>
    <row r="253" spans="7:12" ht="12.75">
      <c r="G253" s="234"/>
      <c r="J253" s="234"/>
      <c r="L253" s="234"/>
    </row>
    <row r="254" spans="7:12" ht="12.75">
      <c r="G254" s="234"/>
      <c r="J254" s="234"/>
      <c r="L254" s="234"/>
    </row>
    <row r="255" spans="7:12" ht="12.75">
      <c r="G255" s="234"/>
      <c r="J255" s="234"/>
      <c r="L255" s="234"/>
    </row>
    <row r="256" spans="7:12" ht="12.75">
      <c r="G256" s="234"/>
      <c r="J256" s="234"/>
      <c r="L256" s="234"/>
    </row>
    <row r="257" spans="7:12" ht="12.75">
      <c r="G257" s="234"/>
      <c r="J257" s="234"/>
      <c r="L257" s="234"/>
    </row>
    <row r="258" spans="7:12" ht="12.75">
      <c r="G258" s="234"/>
      <c r="J258" s="234"/>
      <c r="L258" s="234"/>
    </row>
    <row r="259" spans="7:12" ht="12.75">
      <c r="G259" s="234"/>
      <c r="J259" s="234"/>
      <c r="L259" s="234"/>
    </row>
    <row r="260" spans="7:12" ht="12.75">
      <c r="G260" s="234"/>
      <c r="J260" s="234"/>
      <c r="L260" s="234"/>
    </row>
    <row r="261" spans="7:12" ht="12.75">
      <c r="G261" s="234"/>
      <c r="J261" s="234"/>
      <c r="L261" s="234"/>
    </row>
    <row r="262" spans="7:12" ht="12.75">
      <c r="G262" s="234"/>
      <c r="J262" s="234"/>
      <c r="L262" s="234"/>
    </row>
    <row r="263" spans="7:12" ht="12.75">
      <c r="G263" s="234"/>
      <c r="J263" s="234"/>
      <c r="L263" s="234"/>
    </row>
    <row r="264" spans="7:12" ht="12.75">
      <c r="G264" s="234"/>
      <c r="J264" s="234"/>
      <c r="L264" s="234"/>
    </row>
    <row r="265" spans="7:12" ht="12.75">
      <c r="G265" s="234"/>
      <c r="J265" s="234"/>
      <c r="L265" s="234"/>
    </row>
    <row r="266" spans="7:12" ht="12.75">
      <c r="G266" s="234"/>
      <c r="J266" s="234"/>
      <c r="L266" s="234"/>
    </row>
    <row r="267" spans="7:12" ht="12.75">
      <c r="G267" s="234"/>
      <c r="J267" s="234"/>
      <c r="L267" s="234"/>
    </row>
    <row r="268" spans="7:12" ht="12.75">
      <c r="G268" s="234"/>
      <c r="J268" s="234"/>
      <c r="L268" s="234"/>
    </row>
    <row r="269" spans="7:12" ht="12.75">
      <c r="G269" s="234"/>
      <c r="J269" s="234"/>
      <c r="L269" s="234"/>
    </row>
    <row r="270" spans="7:12" ht="12.75">
      <c r="G270" s="234"/>
      <c r="J270" s="234"/>
      <c r="L270" s="234"/>
    </row>
    <row r="271" spans="7:12" ht="12.75">
      <c r="G271" s="234"/>
      <c r="J271" s="234"/>
      <c r="L271" s="234"/>
    </row>
    <row r="272" spans="7:12" ht="12.75">
      <c r="G272" s="234"/>
      <c r="J272" s="234"/>
      <c r="L272" s="234"/>
    </row>
    <row r="273" spans="7:12" ht="12.75">
      <c r="G273" s="234"/>
      <c r="J273" s="234"/>
      <c r="L273" s="234"/>
    </row>
    <row r="274" spans="7:12" ht="12.75">
      <c r="G274" s="234"/>
      <c r="J274" s="234"/>
      <c r="L274" s="234"/>
    </row>
    <row r="275" spans="7:12" ht="12.75">
      <c r="G275" s="234"/>
      <c r="J275" s="234"/>
      <c r="L275" s="234"/>
    </row>
    <row r="276" spans="7:12" ht="12.75">
      <c r="G276" s="234"/>
      <c r="J276" s="234"/>
      <c r="L276" s="234"/>
    </row>
    <row r="277" spans="7:12" ht="12.75">
      <c r="G277" s="234"/>
      <c r="J277" s="234"/>
      <c r="L277" s="234"/>
    </row>
    <row r="278" spans="7:12" ht="12.75">
      <c r="G278" s="234"/>
      <c r="J278" s="234"/>
      <c r="L278" s="234"/>
    </row>
    <row r="279" spans="7:12" ht="12.75">
      <c r="G279" s="234"/>
      <c r="J279" s="234"/>
      <c r="L279" s="234"/>
    </row>
    <row r="280" spans="7:12" ht="12.75">
      <c r="G280" s="234"/>
      <c r="J280" s="234"/>
      <c r="L280" s="234"/>
    </row>
    <row r="281" spans="7:12" ht="12.75">
      <c r="G281" s="234"/>
      <c r="J281" s="234"/>
      <c r="L281" s="234"/>
    </row>
    <row r="282" spans="7:12" ht="12.75">
      <c r="G282" s="234"/>
      <c r="J282" s="234"/>
      <c r="L282" s="234"/>
    </row>
    <row r="283" spans="7:12" ht="12.75">
      <c r="G283" s="234"/>
      <c r="J283" s="234"/>
      <c r="L283" s="234"/>
    </row>
    <row r="284" spans="7:12" ht="12.75">
      <c r="G284" s="234"/>
      <c r="J284" s="234"/>
      <c r="L284" s="234"/>
    </row>
    <row r="285" spans="7:12" ht="12.75">
      <c r="G285" s="234"/>
      <c r="J285" s="234"/>
      <c r="L285" s="234"/>
    </row>
    <row r="286" spans="7:12" ht="12.75">
      <c r="G286" s="234"/>
      <c r="J286" s="234"/>
      <c r="L286" s="234"/>
    </row>
    <row r="287" spans="7:12" ht="12.75">
      <c r="G287" s="234"/>
      <c r="J287" s="234"/>
      <c r="L287" s="234"/>
    </row>
    <row r="288" spans="7:12" ht="12.75">
      <c r="G288" s="234"/>
      <c r="J288" s="234"/>
      <c r="L288" s="234"/>
    </row>
    <row r="289" spans="7:12" ht="12.75">
      <c r="G289" s="234"/>
      <c r="J289" s="234"/>
      <c r="L289" s="234"/>
    </row>
    <row r="290" spans="7:12" ht="12.75">
      <c r="G290" s="234"/>
      <c r="J290" s="234"/>
      <c r="L290" s="234"/>
    </row>
    <row r="291" spans="7:12" ht="12.75">
      <c r="G291" s="234"/>
      <c r="J291" s="234"/>
      <c r="L291" s="234"/>
    </row>
    <row r="292" spans="7:12" ht="12.75">
      <c r="G292" s="234"/>
      <c r="J292" s="234"/>
      <c r="L292" s="234"/>
    </row>
    <row r="293" spans="7:12" ht="12.75">
      <c r="G293" s="234"/>
      <c r="J293" s="234"/>
      <c r="L293" s="234"/>
    </row>
    <row r="294" spans="7:12" ht="12.75">
      <c r="G294" s="234"/>
      <c r="J294" s="234"/>
      <c r="L294" s="234"/>
    </row>
    <row r="295" spans="7:12" ht="12.75">
      <c r="G295" s="234"/>
      <c r="J295" s="234"/>
      <c r="L295" s="234"/>
    </row>
    <row r="296" spans="7:12" ht="12.75">
      <c r="G296" s="234"/>
      <c r="J296" s="234"/>
      <c r="L296" s="234"/>
    </row>
    <row r="297" spans="7:12" ht="12.75">
      <c r="G297" s="234"/>
      <c r="J297" s="234"/>
      <c r="L297" s="234"/>
    </row>
    <row r="298" spans="7:12" ht="12.75">
      <c r="G298" s="234"/>
      <c r="J298" s="234"/>
      <c r="L298" s="234"/>
    </row>
    <row r="299" spans="7:12" ht="12.75">
      <c r="G299" s="234"/>
      <c r="J299" s="234"/>
      <c r="L299" s="234"/>
    </row>
    <row r="300" spans="7:12" ht="12.75">
      <c r="G300" s="234"/>
      <c r="J300" s="234"/>
      <c r="L300" s="234"/>
    </row>
    <row r="301" spans="7:12" ht="12.75">
      <c r="G301" s="234"/>
      <c r="J301" s="234"/>
      <c r="L301" s="234"/>
    </row>
    <row r="302" spans="7:12" ht="12.75">
      <c r="G302" s="234"/>
      <c r="J302" s="234"/>
      <c r="L302" s="234"/>
    </row>
    <row r="303" spans="7:12" ht="12.75">
      <c r="G303" s="234"/>
      <c r="J303" s="234"/>
      <c r="L303" s="234"/>
    </row>
    <row r="304" spans="7:12" ht="12.75">
      <c r="G304" s="234"/>
      <c r="J304" s="234"/>
      <c r="L304" s="234"/>
    </row>
    <row r="305" spans="7:12" ht="12.75">
      <c r="G305" s="234"/>
      <c r="J305" s="234"/>
      <c r="L305" s="234"/>
    </row>
    <row r="306" spans="7:12" ht="12.75">
      <c r="G306" s="234"/>
      <c r="J306" s="234"/>
      <c r="L306" s="234"/>
    </row>
    <row r="307" spans="7:12" ht="12.75">
      <c r="G307" s="234"/>
      <c r="J307" s="234"/>
      <c r="L307" s="234"/>
    </row>
    <row r="308" spans="7:12" ht="12.75">
      <c r="G308" s="234"/>
      <c r="J308" s="234"/>
      <c r="L308" s="234"/>
    </row>
    <row r="309" spans="7:12" ht="12.75">
      <c r="G309" s="234"/>
      <c r="J309" s="234"/>
      <c r="L309" s="234"/>
    </row>
    <row r="310" spans="7:12" ht="12.75">
      <c r="G310" s="234"/>
      <c r="J310" s="234"/>
      <c r="L310" s="234"/>
    </row>
    <row r="311" spans="7:12" ht="12.75">
      <c r="G311" s="234"/>
      <c r="J311" s="234"/>
      <c r="L311" s="234"/>
    </row>
    <row r="312" spans="7:12" ht="12.75">
      <c r="G312" s="234"/>
      <c r="J312" s="234"/>
      <c r="L312" s="234"/>
    </row>
    <row r="313" spans="7:12" ht="12.75">
      <c r="G313" s="234"/>
      <c r="J313" s="234"/>
      <c r="L313" s="234"/>
    </row>
    <row r="314" spans="7:12" ht="12.75">
      <c r="G314" s="234"/>
      <c r="J314" s="234"/>
      <c r="L314" s="234"/>
    </row>
    <row r="315" spans="7:12" ht="12.75">
      <c r="G315" s="234"/>
      <c r="J315" s="234"/>
      <c r="L315" s="234"/>
    </row>
    <row r="316" spans="7:12" ht="12.75">
      <c r="G316" s="234"/>
      <c r="J316" s="234"/>
      <c r="L316" s="234"/>
    </row>
    <row r="317" spans="7:12" ht="12.75">
      <c r="G317" s="234"/>
      <c r="J317" s="234"/>
      <c r="L317" s="234"/>
    </row>
    <row r="318" spans="7:12" ht="12.75">
      <c r="G318" s="234"/>
      <c r="J318" s="234"/>
      <c r="L318" s="234"/>
    </row>
    <row r="319" spans="7:12" ht="12.75">
      <c r="G319" s="234"/>
      <c r="J319" s="234"/>
      <c r="L319" s="234"/>
    </row>
    <row r="320" spans="7:12" ht="12.75">
      <c r="G320" s="234"/>
      <c r="J320" s="234"/>
      <c r="L320" s="234"/>
    </row>
    <row r="321" spans="7:12" ht="12.75">
      <c r="G321" s="234"/>
      <c r="J321" s="234"/>
      <c r="L321" s="234"/>
    </row>
    <row r="322" spans="7:12" ht="12.75">
      <c r="G322" s="234"/>
      <c r="J322" s="234"/>
      <c r="L322" s="234"/>
    </row>
    <row r="323" spans="7:12" ht="12.75">
      <c r="G323" s="234"/>
      <c r="J323" s="234"/>
      <c r="L323" s="234"/>
    </row>
    <row r="324" spans="7:12" ht="12.75">
      <c r="G324" s="234"/>
      <c r="J324" s="234"/>
      <c r="L324" s="234"/>
    </row>
    <row r="325" spans="7:12" ht="12.75">
      <c r="G325" s="234"/>
      <c r="J325" s="234"/>
      <c r="L325" s="234"/>
    </row>
    <row r="326" spans="7:12" ht="12.75">
      <c r="G326" s="234"/>
      <c r="J326" s="234"/>
      <c r="L326" s="234"/>
    </row>
    <row r="327" spans="7:12" ht="12.75">
      <c r="G327" s="234"/>
      <c r="J327" s="234"/>
      <c r="L327" s="234"/>
    </row>
    <row r="328" spans="7:12" ht="12.75">
      <c r="G328" s="234"/>
      <c r="J328" s="234"/>
      <c r="L328" s="234"/>
    </row>
    <row r="329" spans="7:12" ht="12.75">
      <c r="G329" s="234"/>
      <c r="J329" s="234"/>
      <c r="L329" s="234"/>
    </row>
    <row r="330" spans="7:12" ht="12.75">
      <c r="G330" s="234"/>
      <c r="J330" s="234"/>
      <c r="L330" s="234"/>
    </row>
    <row r="331" spans="7:12" ht="12.75">
      <c r="G331" s="234"/>
      <c r="J331" s="234"/>
      <c r="L331" s="234"/>
    </row>
    <row r="332" spans="7:12" ht="12.75">
      <c r="G332" s="234"/>
      <c r="J332" s="234"/>
      <c r="L332" s="234"/>
    </row>
    <row r="333" spans="7:12" ht="12.75">
      <c r="G333" s="234"/>
      <c r="J333" s="234"/>
      <c r="L333" s="234"/>
    </row>
    <row r="334" spans="7:12" ht="12.75">
      <c r="G334" s="234"/>
      <c r="J334" s="234"/>
      <c r="L334" s="234"/>
    </row>
    <row r="335" spans="7:12" ht="12.75">
      <c r="G335" s="234"/>
      <c r="J335" s="234"/>
      <c r="L335" s="234"/>
    </row>
    <row r="336" spans="7:12" ht="12.75">
      <c r="G336" s="234"/>
      <c r="J336" s="234"/>
      <c r="L336" s="234"/>
    </row>
    <row r="337" spans="7:12" ht="12.75">
      <c r="G337" s="234"/>
      <c r="J337" s="234"/>
      <c r="L337" s="234"/>
    </row>
    <row r="338" spans="7:12" ht="12.75">
      <c r="G338" s="234"/>
      <c r="J338" s="234"/>
      <c r="L338" s="234"/>
    </row>
    <row r="339" spans="7:12" ht="12.75">
      <c r="G339" s="234"/>
      <c r="J339" s="234"/>
      <c r="L339" s="234"/>
    </row>
    <row r="340" spans="7:12" ht="12.75">
      <c r="G340" s="234"/>
      <c r="J340" s="234"/>
      <c r="L340" s="234"/>
    </row>
    <row r="341" spans="7:12" ht="12.75">
      <c r="G341" s="234"/>
      <c r="J341" s="234"/>
      <c r="L341" s="234"/>
    </row>
    <row r="342" spans="7:12" ht="12.75">
      <c r="G342" s="234"/>
      <c r="J342" s="234"/>
      <c r="L342" s="234"/>
    </row>
    <row r="343" spans="7:12" ht="12.75">
      <c r="G343" s="234"/>
      <c r="J343" s="234"/>
      <c r="L343" s="234"/>
    </row>
    <row r="344" spans="7:12" ht="12.75">
      <c r="G344" s="234"/>
      <c r="J344" s="234"/>
      <c r="L344" s="234"/>
    </row>
    <row r="345" spans="7:12" ht="12.75">
      <c r="G345" s="234"/>
      <c r="J345" s="234"/>
      <c r="L345" s="234"/>
    </row>
    <row r="346" spans="7:12" ht="12.75">
      <c r="G346" s="234"/>
      <c r="J346" s="234"/>
      <c r="L346" s="234"/>
    </row>
    <row r="347" spans="7:12" ht="12.75">
      <c r="G347" s="234"/>
      <c r="J347" s="234"/>
      <c r="L347" s="234"/>
    </row>
    <row r="348" spans="7:12" ht="12.75">
      <c r="G348" s="234"/>
      <c r="J348" s="234"/>
      <c r="L348" s="234"/>
    </row>
    <row r="349" spans="7:12" ht="12.75">
      <c r="G349" s="234"/>
      <c r="J349" s="234"/>
      <c r="L349" s="234"/>
    </row>
    <row r="350" spans="7:12" ht="12.75">
      <c r="G350" s="234"/>
      <c r="J350" s="234"/>
      <c r="L350" s="234"/>
    </row>
    <row r="351" spans="7:12" ht="12.75">
      <c r="G351" s="234"/>
      <c r="J351" s="234"/>
      <c r="L351" s="234"/>
    </row>
    <row r="352" spans="7:12" ht="12.75">
      <c r="G352" s="234"/>
      <c r="J352" s="234"/>
      <c r="L352" s="234"/>
    </row>
    <row r="353" spans="7:12" ht="12.75">
      <c r="G353" s="234"/>
      <c r="J353" s="234"/>
      <c r="L353" s="234"/>
    </row>
    <row r="354" spans="7:12" ht="12.75">
      <c r="G354" s="234"/>
      <c r="J354" s="234"/>
      <c r="L354" s="234"/>
    </row>
    <row r="355" spans="7:12" ht="12.75">
      <c r="G355" s="234"/>
      <c r="J355" s="234"/>
      <c r="L355" s="234"/>
    </row>
    <row r="356" spans="7:12" ht="12.75">
      <c r="G356" s="234"/>
      <c r="J356" s="234"/>
      <c r="L356" s="234"/>
    </row>
    <row r="357" spans="7:12" ht="12.75">
      <c r="G357" s="234"/>
      <c r="J357" s="234"/>
      <c r="L357" s="234"/>
    </row>
    <row r="358" spans="7:12" ht="12.75">
      <c r="G358" s="234"/>
      <c r="J358" s="234"/>
      <c r="L358" s="234"/>
    </row>
    <row r="359" spans="7:12" ht="12.75">
      <c r="G359" s="234"/>
      <c r="J359" s="234"/>
      <c r="L359" s="234"/>
    </row>
    <row r="360" spans="7:12" ht="12.75">
      <c r="G360" s="234"/>
      <c r="J360" s="234"/>
      <c r="L360" s="234"/>
    </row>
    <row r="361" spans="7:12" ht="12.75">
      <c r="G361" s="234"/>
      <c r="J361" s="234"/>
      <c r="L361" s="234"/>
    </row>
    <row r="362" spans="7:12" ht="12.75">
      <c r="G362" s="234"/>
      <c r="J362" s="234"/>
      <c r="L362" s="234"/>
    </row>
    <row r="363" spans="7:12" ht="12.75">
      <c r="G363" s="234"/>
      <c r="J363" s="234"/>
      <c r="L363" s="234"/>
    </row>
    <row r="364" spans="7:12" ht="12.75">
      <c r="G364" s="234"/>
      <c r="J364" s="234"/>
      <c r="L364" s="234"/>
    </row>
    <row r="365" spans="7:12" ht="12.75">
      <c r="G365" s="234"/>
      <c r="J365" s="234"/>
      <c r="L365" s="234"/>
    </row>
    <row r="366" spans="7:12" ht="12.75">
      <c r="G366" s="234"/>
      <c r="J366" s="234"/>
      <c r="L366" s="234"/>
    </row>
    <row r="367" spans="7:12" ht="12.75">
      <c r="G367" s="234"/>
      <c r="J367" s="234"/>
      <c r="L367" s="234"/>
    </row>
    <row r="368" spans="7:12" ht="12.75">
      <c r="G368" s="234"/>
      <c r="J368" s="234"/>
      <c r="L368" s="234"/>
    </row>
    <row r="369" spans="7:12" ht="12.75">
      <c r="G369" s="234"/>
      <c r="J369" s="234"/>
      <c r="L369" s="234"/>
    </row>
    <row r="370" spans="7:12" ht="12.75">
      <c r="G370" s="234"/>
      <c r="J370" s="234"/>
      <c r="L370" s="234"/>
    </row>
    <row r="371" spans="7:12" ht="12.75">
      <c r="G371" s="234"/>
      <c r="J371" s="234"/>
      <c r="L371" s="234"/>
    </row>
    <row r="372" spans="7:12" ht="12.75">
      <c r="G372" s="234"/>
      <c r="J372" s="234"/>
      <c r="L372" s="234"/>
    </row>
    <row r="373" spans="7:12" ht="12.75">
      <c r="G373" s="234"/>
      <c r="J373" s="234"/>
      <c r="L373" s="234"/>
    </row>
    <row r="374" spans="7:12" ht="12.75">
      <c r="G374" s="234"/>
      <c r="J374" s="234"/>
      <c r="L374" s="234"/>
    </row>
    <row r="375" spans="7:12" ht="12.75">
      <c r="G375" s="234"/>
      <c r="J375" s="234"/>
      <c r="L375" s="234"/>
    </row>
    <row r="376" spans="7:12" ht="12.75">
      <c r="G376" s="234"/>
      <c r="J376" s="234"/>
      <c r="L376" s="234"/>
    </row>
    <row r="377" spans="7:12" ht="12.75">
      <c r="G377" s="234"/>
      <c r="J377" s="234"/>
      <c r="L377" s="234"/>
    </row>
    <row r="378" spans="7:12" ht="12.75">
      <c r="G378" s="234"/>
      <c r="J378" s="234"/>
      <c r="L378" s="234"/>
    </row>
    <row r="379" spans="7:12" ht="12.75">
      <c r="G379" s="234"/>
      <c r="J379" s="234"/>
      <c r="L379" s="234"/>
    </row>
    <row r="380" spans="7:12" ht="12.75">
      <c r="G380" s="234"/>
      <c r="J380" s="234"/>
      <c r="L380" s="234"/>
    </row>
    <row r="381" spans="7:12" ht="12.75">
      <c r="G381" s="234"/>
      <c r="J381" s="234"/>
      <c r="L381" s="234"/>
    </row>
    <row r="382" spans="7:12" ht="12.75">
      <c r="G382" s="234"/>
      <c r="J382" s="234"/>
      <c r="L382" s="234"/>
    </row>
    <row r="383" spans="7:12" ht="12.75">
      <c r="G383" s="234"/>
      <c r="J383" s="234"/>
      <c r="L383" s="234"/>
    </row>
    <row r="384" spans="7:12" ht="12.75">
      <c r="G384" s="234"/>
      <c r="J384" s="234"/>
      <c r="L384" s="234"/>
    </row>
    <row r="385" spans="7:12" ht="12.75">
      <c r="G385" s="234"/>
      <c r="J385" s="234"/>
      <c r="L385" s="234"/>
    </row>
    <row r="386" spans="7:12" ht="12.75">
      <c r="G386" s="234"/>
      <c r="J386" s="234"/>
      <c r="L386" s="234"/>
    </row>
    <row r="387" spans="7:12" ht="12.75">
      <c r="G387" s="234"/>
      <c r="J387" s="234"/>
      <c r="L387" s="234"/>
    </row>
    <row r="388" spans="7:12" ht="12.75">
      <c r="G388" s="234"/>
      <c r="J388" s="234"/>
      <c r="L388" s="234"/>
    </row>
    <row r="389" spans="7:12" ht="12.75">
      <c r="G389" s="234"/>
      <c r="J389" s="234"/>
      <c r="L389" s="234"/>
    </row>
    <row r="390" spans="7:12" ht="12.75">
      <c r="G390" s="234"/>
      <c r="J390" s="234"/>
      <c r="L390" s="234"/>
    </row>
    <row r="391" spans="7:12" ht="12.75">
      <c r="G391" s="234"/>
      <c r="J391" s="234"/>
      <c r="L391" s="234"/>
    </row>
    <row r="392" spans="7:12" ht="12.75">
      <c r="G392" s="234"/>
      <c r="J392" s="234"/>
      <c r="L392" s="234"/>
    </row>
    <row r="393" spans="7:12" ht="12.75">
      <c r="G393" s="234"/>
      <c r="J393" s="234"/>
      <c r="L393" s="234"/>
    </row>
    <row r="394" spans="7:12" ht="12.75">
      <c r="G394" s="234"/>
      <c r="J394" s="234"/>
      <c r="L394" s="234"/>
    </row>
    <row r="395" spans="7:12" ht="12.75">
      <c r="G395" s="234"/>
      <c r="J395" s="234"/>
      <c r="L395" s="234"/>
    </row>
    <row r="396" spans="7:12" ht="12.75">
      <c r="G396" s="234"/>
      <c r="J396" s="234"/>
      <c r="L396" s="234"/>
    </row>
    <row r="397" spans="7:12" ht="12.75">
      <c r="G397" s="234"/>
      <c r="J397" s="234"/>
      <c r="L397" s="234"/>
    </row>
    <row r="398" spans="7:12" ht="12.75">
      <c r="G398" s="234"/>
      <c r="J398" s="234"/>
      <c r="L398" s="234"/>
    </row>
    <row r="399" spans="7:12" ht="12.75">
      <c r="G399" s="234"/>
      <c r="J399" s="234"/>
      <c r="L399" s="234"/>
    </row>
    <row r="400" spans="7:12" ht="12.75">
      <c r="G400" s="234"/>
      <c r="J400" s="234"/>
      <c r="L400" s="234"/>
    </row>
    <row r="401" spans="7:12" ht="12.75">
      <c r="G401" s="234"/>
      <c r="J401" s="234"/>
      <c r="L401" s="234"/>
    </row>
    <row r="402" spans="7:12" ht="12.75">
      <c r="G402" s="234"/>
      <c r="J402" s="234"/>
      <c r="L402" s="234"/>
    </row>
    <row r="403" spans="7:12" ht="12.75">
      <c r="G403" s="234"/>
      <c r="J403" s="234"/>
      <c r="L403" s="234"/>
    </row>
    <row r="404" spans="7:12" ht="12.75">
      <c r="G404" s="234"/>
      <c r="J404" s="234"/>
      <c r="L404" s="234"/>
    </row>
    <row r="405" spans="7:12" ht="12.75">
      <c r="G405" s="234"/>
      <c r="J405" s="234"/>
      <c r="L405" s="234"/>
    </row>
    <row r="406" spans="7:12" ht="12.75">
      <c r="G406" s="234"/>
      <c r="J406" s="234"/>
      <c r="L406" s="234"/>
    </row>
    <row r="407" spans="7:12" ht="12.75">
      <c r="G407" s="234"/>
      <c r="J407" s="234"/>
      <c r="L407" s="234"/>
    </row>
    <row r="408" spans="7:12" ht="12.75">
      <c r="G408" s="234"/>
      <c r="J408" s="234"/>
      <c r="L408" s="234"/>
    </row>
    <row r="409" spans="7:12" ht="12.75">
      <c r="G409" s="234"/>
      <c r="J409" s="234"/>
      <c r="L409" s="234"/>
    </row>
    <row r="410" spans="7:12" ht="12.75">
      <c r="G410" s="234"/>
      <c r="J410" s="234"/>
      <c r="L410" s="234"/>
    </row>
    <row r="411" spans="7:12" ht="12.75">
      <c r="G411" s="234"/>
      <c r="J411" s="234"/>
      <c r="L411" s="234"/>
    </row>
    <row r="412" spans="7:12" ht="12.75">
      <c r="G412" s="234"/>
      <c r="J412" s="234"/>
      <c r="L412" s="234"/>
    </row>
    <row r="413" spans="7:12" ht="12.75">
      <c r="G413" s="234"/>
      <c r="J413" s="234"/>
      <c r="L413" s="234"/>
    </row>
    <row r="414" spans="7:12" ht="12.75">
      <c r="G414" s="234"/>
      <c r="J414" s="234"/>
      <c r="L414" s="234"/>
    </row>
    <row r="415" spans="7:12" ht="12.75">
      <c r="G415" s="234"/>
      <c r="J415" s="234"/>
      <c r="L415" s="234"/>
    </row>
    <row r="416" spans="7:12" ht="12.75">
      <c r="G416" s="234"/>
      <c r="J416" s="234"/>
      <c r="L416" s="234"/>
    </row>
    <row r="417" spans="7:12" ht="12.75">
      <c r="G417" s="234"/>
      <c r="J417" s="234"/>
      <c r="L417" s="234"/>
    </row>
    <row r="418" spans="7:12" ht="12.75">
      <c r="G418" s="234"/>
      <c r="J418" s="234"/>
      <c r="L418" s="234"/>
    </row>
    <row r="419" spans="7:12" ht="12.75">
      <c r="G419" s="234"/>
      <c r="J419" s="234"/>
      <c r="L419" s="234"/>
    </row>
    <row r="420" spans="7:12" ht="12.75">
      <c r="G420" s="234"/>
      <c r="J420" s="234"/>
      <c r="L420" s="234"/>
    </row>
    <row r="421" spans="7:12" ht="12.75">
      <c r="G421" s="234"/>
      <c r="J421" s="234"/>
      <c r="L421" s="234"/>
    </row>
    <row r="422" spans="7:12" ht="12.75">
      <c r="G422" s="234"/>
      <c r="J422" s="234"/>
      <c r="L422" s="234"/>
    </row>
    <row r="423" spans="7:12" ht="12.75">
      <c r="G423" s="234"/>
      <c r="J423" s="234"/>
      <c r="L423" s="234"/>
    </row>
    <row r="424" spans="7:12" ht="12.75">
      <c r="G424" s="234"/>
      <c r="J424" s="234"/>
      <c r="L424" s="234"/>
    </row>
    <row r="425" spans="7:12" ht="12.75">
      <c r="G425" s="234"/>
      <c r="J425" s="234"/>
      <c r="L425" s="234"/>
    </row>
    <row r="426" spans="7:12" ht="12.75">
      <c r="G426" s="234"/>
      <c r="J426" s="234"/>
      <c r="L426" s="234"/>
    </row>
    <row r="427" spans="7:12" ht="12.75">
      <c r="G427" s="234"/>
      <c r="J427" s="234"/>
      <c r="L427" s="234"/>
    </row>
    <row r="428" spans="7:12" ht="12.75">
      <c r="G428" s="234"/>
      <c r="J428" s="234"/>
      <c r="L428" s="234"/>
    </row>
    <row r="429" spans="7:12" ht="12.75">
      <c r="G429" s="234"/>
      <c r="J429" s="234"/>
      <c r="L429" s="234"/>
    </row>
    <row r="430" spans="7:12" ht="12.75">
      <c r="G430" s="234"/>
      <c r="J430" s="234"/>
      <c r="L430" s="234"/>
    </row>
    <row r="431" spans="7:12" ht="12.75">
      <c r="G431" s="234"/>
      <c r="J431" s="234"/>
      <c r="L431" s="234"/>
    </row>
    <row r="432" spans="7:12" ht="12.75">
      <c r="G432" s="234"/>
      <c r="J432" s="234"/>
      <c r="L432" s="234"/>
    </row>
    <row r="433" spans="7:12" ht="12.75">
      <c r="G433" s="234"/>
      <c r="J433" s="234"/>
      <c r="L433" s="234"/>
    </row>
    <row r="434" spans="7:12" ht="12.75">
      <c r="G434" s="234"/>
      <c r="J434" s="234"/>
      <c r="L434" s="234"/>
    </row>
    <row r="435" spans="7:12" ht="12.75">
      <c r="G435" s="234"/>
      <c r="J435" s="234"/>
      <c r="L435" s="234"/>
    </row>
    <row r="436" spans="7:12" ht="12.75">
      <c r="G436" s="234"/>
      <c r="J436" s="234"/>
      <c r="L436" s="234"/>
    </row>
    <row r="437" spans="7:12" ht="12.75">
      <c r="G437" s="234"/>
      <c r="J437" s="234"/>
      <c r="L437" s="234"/>
    </row>
    <row r="438" spans="7:12" ht="12.75">
      <c r="G438" s="234"/>
      <c r="J438" s="234"/>
      <c r="L438" s="234"/>
    </row>
    <row r="439" spans="7:12" ht="12.75">
      <c r="G439" s="234"/>
      <c r="J439" s="234"/>
      <c r="L439" s="234"/>
    </row>
    <row r="440" spans="7:12" ht="12.75">
      <c r="G440" s="234"/>
      <c r="J440" s="234"/>
      <c r="L440" s="234"/>
    </row>
    <row r="441" spans="7:12" ht="12.75">
      <c r="G441" s="234"/>
      <c r="J441" s="234"/>
      <c r="L441" s="234"/>
    </row>
    <row r="442" spans="7:12" ht="12.75">
      <c r="G442" s="234"/>
      <c r="J442" s="234"/>
      <c r="L442" s="234"/>
    </row>
    <row r="443" spans="7:12" ht="12.75">
      <c r="G443" s="234"/>
      <c r="J443" s="234"/>
      <c r="L443" s="234"/>
    </row>
    <row r="444" spans="7:12" ht="12.75">
      <c r="G444" s="234"/>
      <c r="J444" s="234"/>
      <c r="L444" s="234"/>
    </row>
    <row r="445" spans="7:12" ht="12.75">
      <c r="G445" s="234"/>
      <c r="J445" s="234"/>
      <c r="L445" s="234"/>
    </row>
    <row r="446" spans="7:12" ht="12.75">
      <c r="G446" s="234"/>
      <c r="J446" s="234"/>
      <c r="L446" s="234"/>
    </row>
    <row r="447" spans="7:12" ht="12.75">
      <c r="G447" s="234"/>
      <c r="J447" s="234"/>
      <c r="L447" s="234"/>
    </row>
    <row r="448" spans="7:12" ht="12.75">
      <c r="G448" s="234"/>
      <c r="J448" s="234"/>
      <c r="L448" s="234"/>
    </row>
    <row r="449" spans="7:12" ht="12.75">
      <c r="G449" s="234"/>
      <c r="J449" s="234"/>
      <c r="L449" s="234"/>
    </row>
    <row r="450" spans="7:12" ht="12.75">
      <c r="G450" s="234"/>
      <c r="J450" s="234"/>
      <c r="L450" s="234"/>
    </row>
    <row r="451" spans="7:12" ht="12.75">
      <c r="G451" s="234"/>
      <c r="J451" s="234"/>
      <c r="L451" s="234"/>
    </row>
    <row r="452" spans="7:12" ht="12.75">
      <c r="G452" s="234"/>
      <c r="J452" s="234"/>
      <c r="L452" s="234"/>
    </row>
    <row r="453" spans="7:12" ht="12.75">
      <c r="G453" s="234"/>
      <c r="J453" s="234"/>
      <c r="L453" s="234"/>
    </row>
    <row r="454" spans="7:12" ht="12.75">
      <c r="G454" s="234"/>
      <c r="J454" s="234"/>
      <c r="L454" s="234"/>
    </row>
    <row r="455" spans="7:12" ht="12.75">
      <c r="G455" s="234"/>
      <c r="J455" s="234"/>
      <c r="L455" s="234"/>
    </row>
    <row r="456" spans="7:12" ht="12.75">
      <c r="G456" s="234"/>
      <c r="J456" s="234"/>
      <c r="L456" s="234"/>
    </row>
    <row r="457" spans="7:12" ht="12.75">
      <c r="G457" s="234"/>
      <c r="J457" s="234"/>
      <c r="L457" s="234"/>
    </row>
    <row r="458" spans="7:12" ht="12.75">
      <c r="G458" s="234"/>
      <c r="J458" s="234"/>
      <c r="L458" s="234"/>
    </row>
    <row r="459" spans="7:12" ht="12.75">
      <c r="G459" s="234"/>
      <c r="J459" s="234"/>
      <c r="L459" s="234"/>
    </row>
    <row r="460" spans="7:12" ht="12.75">
      <c r="G460" s="234"/>
      <c r="J460" s="234"/>
      <c r="L460" s="234"/>
    </row>
    <row r="461" spans="7:12" ht="12.75">
      <c r="G461" s="234"/>
      <c r="J461" s="234"/>
      <c r="L461" s="234"/>
    </row>
    <row r="462" spans="7:12" ht="12.75">
      <c r="G462" s="234"/>
      <c r="J462" s="234"/>
      <c r="L462" s="234"/>
    </row>
    <row r="463" spans="7:12" ht="12.75">
      <c r="G463" s="234"/>
      <c r="J463" s="234"/>
      <c r="L463" s="234"/>
    </row>
    <row r="464" spans="7:12" ht="12.75">
      <c r="G464" s="234"/>
      <c r="J464" s="234"/>
      <c r="L464" s="234"/>
    </row>
    <row r="465" spans="7:12" ht="12.75">
      <c r="G465" s="234"/>
      <c r="J465" s="234"/>
      <c r="L465" s="234"/>
    </row>
    <row r="466" spans="7:12" ht="12.75">
      <c r="G466" s="234"/>
      <c r="J466" s="234"/>
      <c r="L466" s="234"/>
    </row>
    <row r="467" spans="7:12" ht="12.75">
      <c r="G467" s="234"/>
      <c r="J467" s="234"/>
      <c r="L467" s="234"/>
    </row>
    <row r="468" spans="7:12" ht="12.75">
      <c r="G468" s="234"/>
      <c r="J468" s="234"/>
      <c r="L468" s="234"/>
    </row>
    <row r="469" spans="7:12" ht="12.75">
      <c r="G469" s="234"/>
      <c r="J469" s="234"/>
      <c r="L469" s="234"/>
    </row>
    <row r="470" spans="7:12" ht="12.75">
      <c r="G470" s="234"/>
      <c r="J470" s="234"/>
      <c r="L470" s="234"/>
    </row>
    <row r="471" spans="7:12" ht="12.75">
      <c r="G471" s="234"/>
      <c r="J471" s="234"/>
      <c r="L471" s="234"/>
    </row>
    <row r="472" spans="7:12" ht="12.75">
      <c r="G472" s="234"/>
      <c r="J472" s="234"/>
      <c r="L472" s="234"/>
    </row>
    <row r="473" spans="7:12" ht="12.75">
      <c r="G473" s="234"/>
      <c r="J473" s="234"/>
      <c r="L473" s="234"/>
    </row>
    <row r="474" spans="7:12" ht="12.75">
      <c r="G474" s="234"/>
      <c r="J474" s="234"/>
      <c r="L474" s="234"/>
    </row>
    <row r="475" spans="7:12" ht="12.75">
      <c r="G475" s="234"/>
      <c r="J475" s="234"/>
      <c r="L475" s="234"/>
    </row>
    <row r="476" spans="7:12" ht="12.75">
      <c r="G476" s="234"/>
      <c r="J476" s="234"/>
      <c r="L476" s="234"/>
    </row>
    <row r="477" spans="7:12" ht="12.75">
      <c r="G477" s="234"/>
      <c r="J477" s="234"/>
      <c r="L477" s="234"/>
    </row>
    <row r="478" spans="7:12" ht="12.75">
      <c r="G478" s="234"/>
      <c r="J478" s="234"/>
      <c r="L478" s="234"/>
    </row>
    <row r="479" spans="7:12" ht="12.75">
      <c r="G479" s="234"/>
      <c r="J479" s="234"/>
      <c r="L479" s="234"/>
    </row>
    <row r="480" spans="7:12" ht="12.75">
      <c r="G480" s="234"/>
      <c r="J480" s="234"/>
      <c r="L480" s="234"/>
    </row>
    <row r="481" spans="7:12" ht="12.75">
      <c r="G481" s="234"/>
      <c r="J481" s="234"/>
      <c r="L481" s="234"/>
    </row>
    <row r="482" spans="7:12" ht="12.75">
      <c r="G482" s="234"/>
      <c r="J482" s="234"/>
      <c r="L482" s="234"/>
    </row>
    <row r="483" spans="7:12" ht="12.75">
      <c r="G483" s="234"/>
      <c r="J483" s="234"/>
      <c r="L483" s="234"/>
    </row>
    <row r="484" spans="7:12" ht="12.75">
      <c r="G484" s="234"/>
      <c r="J484" s="234"/>
      <c r="L484" s="234"/>
    </row>
    <row r="485" spans="7:12" ht="12.75">
      <c r="G485" s="234"/>
      <c r="J485" s="234"/>
      <c r="L485" s="234"/>
    </row>
    <row r="486" spans="7:12" ht="12.75">
      <c r="G486" s="234"/>
      <c r="J486" s="234"/>
      <c r="L486" s="234"/>
    </row>
    <row r="487" spans="7:12" ht="12.75">
      <c r="G487" s="234"/>
      <c r="J487" s="234"/>
      <c r="L487" s="234"/>
    </row>
    <row r="488" spans="7:12" ht="12.75">
      <c r="G488" s="234"/>
      <c r="J488" s="234"/>
      <c r="L488" s="234"/>
    </row>
    <row r="489" spans="7:12" ht="12.75">
      <c r="G489" s="234"/>
      <c r="J489" s="234"/>
      <c r="L489" s="234"/>
    </row>
    <row r="490" spans="7:12" ht="12.75">
      <c r="G490" s="234"/>
      <c r="J490" s="234"/>
      <c r="L490" s="234"/>
    </row>
    <row r="491" spans="7:12" ht="12.75">
      <c r="G491" s="234"/>
      <c r="J491" s="234"/>
      <c r="L491" s="234"/>
    </row>
    <row r="492" spans="7:12" ht="12.75">
      <c r="G492" s="234"/>
      <c r="J492" s="234"/>
      <c r="L492" s="234"/>
    </row>
    <row r="493" spans="7:12" ht="12.75">
      <c r="G493" s="234"/>
      <c r="J493" s="234"/>
      <c r="L493" s="234"/>
    </row>
    <row r="494" spans="7:12" ht="12.75">
      <c r="G494" s="234"/>
      <c r="J494" s="234"/>
      <c r="L494" s="234"/>
    </row>
    <row r="495" spans="7:12" ht="12.75">
      <c r="G495" s="234"/>
      <c r="J495" s="234"/>
      <c r="L495" s="234"/>
    </row>
    <row r="496" spans="7:12" ht="12.75">
      <c r="G496" s="234"/>
      <c r="J496" s="234"/>
      <c r="L496" s="234"/>
    </row>
    <row r="497" spans="7:12" ht="12.75">
      <c r="G497" s="234"/>
      <c r="J497" s="234"/>
      <c r="L497" s="234"/>
    </row>
    <row r="498" spans="7:12" ht="12.75">
      <c r="G498" s="234"/>
      <c r="J498" s="234"/>
      <c r="L498" s="234"/>
    </row>
    <row r="499" spans="7:12" ht="12.75">
      <c r="G499" s="234"/>
      <c r="J499" s="234"/>
      <c r="L499" s="234"/>
    </row>
    <row r="500" spans="7:12" ht="12.75">
      <c r="G500" s="234"/>
      <c r="J500" s="234"/>
      <c r="L500" s="234"/>
    </row>
    <row r="501" spans="7:12" ht="12.75">
      <c r="G501" s="234"/>
      <c r="J501" s="234"/>
      <c r="L501" s="234"/>
    </row>
    <row r="502" spans="7:12" ht="12.75">
      <c r="G502" s="234"/>
      <c r="J502" s="234"/>
      <c r="L502" s="234"/>
    </row>
    <row r="503" spans="7:12" ht="12.75">
      <c r="G503" s="234"/>
      <c r="J503" s="234"/>
      <c r="L503" s="234"/>
    </row>
    <row r="504" spans="7:12" ht="12.75">
      <c r="G504" s="234"/>
      <c r="J504" s="234"/>
      <c r="L504" s="234"/>
    </row>
    <row r="505" spans="7:12" ht="12.75">
      <c r="G505" s="234"/>
      <c r="J505" s="234"/>
      <c r="L505" s="234"/>
    </row>
    <row r="506" spans="7:12" ht="12.75">
      <c r="G506" s="234"/>
      <c r="J506" s="234"/>
      <c r="L506" s="234"/>
    </row>
    <row r="507" spans="7:12" ht="12.75">
      <c r="G507" s="234"/>
      <c r="J507" s="234"/>
      <c r="L507" s="234"/>
    </row>
    <row r="508" spans="7:12" ht="12.75">
      <c r="G508" s="234"/>
      <c r="J508" s="234"/>
      <c r="L508" s="234"/>
    </row>
    <row r="509" spans="7:12" ht="12.75">
      <c r="G509" s="234"/>
      <c r="J509" s="234"/>
      <c r="L509" s="234"/>
    </row>
    <row r="510" spans="7:12" ht="12.75">
      <c r="G510" s="234"/>
      <c r="J510" s="234"/>
      <c r="L510" s="234"/>
    </row>
    <row r="511" spans="7:12" ht="12.75">
      <c r="G511" s="234"/>
      <c r="J511" s="234"/>
      <c r="L511" s="234"/>
    </row>
    <row r="512" spans="7:12" ht="12.75">
      <c r="G512" s="234"/>
      <c r="J512" s="234"/>
      <c r="L512" s="234"/>
    </row>
    <row r="513" spans="7:12" ht="12.75">
      <c r="G513" s="234"/>
      <c r="J513" s="234"/>
      <c r="L513" s="234"/>
    </row>
    <row r="514" spans="7:12" ht="12.75">
      <c r="G514" s="234"/>
      <c r="J514" s="234"/>
      <c r="L514" s="234"/>
    </row>
    <row r="515" spans="7:12" ht="12.75">
      <c r="G515" s="234"/>
      <c r="J515" s="234"/>
      <c r="L515" s="234"/>
    </row>
    <row r="516" spans="7:12" ht="12.75">
      <c r="G516" s="234"/>
      <c r="J516" s="234"/>
      <c r="L516" s="234"/>
    </row>
    <row r="517" spans="7:12" ht="12.75">
      <c r="G517" s="234"/>
      <c r="J517" s="234"/>
      <c r="L517" s="234"/>
    </row>
    <row r="518" spans="7:12" ht="12.75">
      <c r="G518" s="234"/>
      <c r="J518" s="234"/>
      <c r="L518" s="234"/>
    </row>
    <row r="519" spans="7:12" ht="12.75">
      <c r="G519" s="234"/>
      <c r="J519" s="234"/>
      <c r="L519" s="234"/>
    </row>
    <row r="520" spans="7:12" ht="12.75">
      <c r="G520" s="234"/>
      <c r="J520" s="234"/>
      <c r="L520" s="234"/>
    </row>
    <row r="521" spans="7:12" ht="12.75">
      <c r="G521" s="234"/>
      <c r="J521" s="234"/>
      <c r="L521" s="234"/>
    </row>
    <row r="522" spans="7:12" ht="12.75">
      <c r="G522" s="234"/>
      <c r="J522" s="234"/>
      <c r="L522" s="234"/>
    </row>
    <row r="523" spans="7:12" ht="12.75">
      <c r="G523" s="234"/>
      <c r="J523" s="234"/>
      <c r="L523" s="234"/>
    </row>
    <row r="524" spans="7:12" ht="12.75">
      <c r="G524" s="234"/>
      <c r="J524" s="234"/>
      <c r="L524" s="234"/>
    </row>
    <row r="525" spans="7:12" ht="12.75">
      <c r="G525" s="234"/>
      <c r="J525" s="234"/>
      <c r="L525" s="234"/>
    </row>
    <row r="526" spans="7:12" ht="12.75">
      <c r="G526" s="234"/>
      <c r="J526" s="234"/>
      <c r="L526" s="234"/>
    </row>
    <row r="527" spans="7:12" ht="12.75">
      <c r="G527" s="234"/>
      <c r="J527" s="234"/>
      <c r="L527" s="234"/>
    </row>
    <row r="528" spans="7:12" ht="12.75">
      <c r="G528" s="234"/>
      <c r="J528" s="234"/>
      <c r="L528" s="234"/>
    </row>
    <row r="529" spans="7:12" ht="12.75">
      <c r="G529" s="234"/>
      <c r="J529" s="234"/>
      <c r="L529" s="234"/>
    </row>
    <row r="530" spans="7:12" ht="12.75">
      <c r="G530" s="234"/>
      <c r="J530" s="234"/>
      <c r="L530" s="234"/>
    </row>
    <row r="531" spans="7:12" ht="12.75">
      <c r="G531" s="234"/>
      <c r="J531" s="234"/>
      <c r="L531" s="234"/>
    </row>
    <row r="532" spans="7:12" ht="12.75">
      <c r="G532" s="234"/>
      <c r="J532" s="234"/>
      <c r="L532" s="234"/>
    </row>
    <row r="533" spans="7:12" ht="12.75">
      <c r="G533" s="234"/>
      <c r="J533" s="234"/>
      <c r="L533" s="234"/>
    </row>
    <row r="534" spans="7:12" ht="12.75">
      <c r="G534" s="234"/>
      <c r="J534" s="234"/>
      <c r="L534" s="234"/>
    </row>
    <row r="535" spans="7:12" ht="12.75">
      <c r="G535" s="234"/>
      <c r="J535" s="234"/>
      <c r="L535" s="234"/>
    </row>
    <row r="536" spans="7:12" ht="12.75">
      <c r="G536" s="234"/>
      <c r="J536" s="234"/>
      <c r="L536" s="234"/>
    </row>
    <row r="537" spans="7:12" ht="12.75">
      <c r="G537" s="234"/>
      <c r="J537" s="234"/>
      <c r="L537" s="234"/>
    </row>
    <row r="538" spans="7:12" ht="12.75">
      <c r="G538" s="234"/>
      <c r="J538" s="234"/>
      <c r="L538" s="234"/>
    </row>
    <row r="539" spans="7:12" ht="12.75">
      <c r="G539" s="234"/>
      <c r="J539" s="234"/>
      <c r="L539" s="234"/>
    </row>
    <row r="540" spans="7:12" ht="12.75">
      <c r="G540" s="234"/>
      <c r="J540" s="234"/>
      <c r="L540" s="234"/>
    </row>
    <row r="541" spans="7:12" ht="12.75">
      <c r="G541" s="234"/>
      <c r="J541" s="234"/>
      <c r="L541" s="234"/>
    </row>
    <row r="542" spans="7:12" ht="12.75">
      <c r="G542" s="234"/>
      <c r="J542" s="234"/>
      <c r="L542" s="234"/>
    </row>
    <row r="543" spans="7:12" ht="12.75">
      <c r="G543" s="234"/>
      <c r="J543" s="234"/>
      <c r="L543" s="234"/>
    </row>
    <row r="544" spans="7:12" ht="12.75">
      <c r="G544" s="234"/>
      <c r="J544" s="234"/>
      <c r="L544" s="234"/>
    </row>
    <row r="545" spans="7:12" ht="12.75">
      <c r="G545" s="234"/>
      <c r="J545" s="234"/>
      <c r="L545" s="234"/>
    </row>
    <row r="546" spans="7:12" ht="12.75">
      <c r="G546" s="234"/>
      <c r="J546" s="234"/>
      <c r="L546" s="234"/>
    </row>
    <row r="547" spans="7:12" ht="12.75">
      <c r="G547" s="234"/>
      <c r="J547" s="234"/>
      <c r="L547" s="234"/>
    </row>
    <row r="548" spans="7:12" ht="12.75">
      <c r="G548" s="234"/>
      <c r="J548" s="234"/>
      <c r="L548" s="234"/>
    </row>
    <row r="549" spans="7:12" ht="12.75">
      <c r="G549" s="234"/>
      <c r="J549" s="234"/>
      <c r="L549" s="234"/>
    </row>
    <row r="550" spans="7:12" ht="12.75">
      <c r="G550" s="234"/>
      <c r="J550" s="234"/>
      <c r="L550" s="234"/>
    </row>
    <row r="551" spans="7:12" ht="12.75">
      <c r="G551" s="234"/>
      <c r="J551" s="234"/>
      <c r="L551" s="234"/>
    </row>
    <row r="552" spans="7:12" ht="12.75">
      <c r="G552" s="234"/>
      <c r="J552" s="234"/>
      <c r="L552" s="234"/>
    </row>
    <row r="553" spans="7:12" ht="12.75">
      <c r="G553" s="234"/>
      <c r="J553" s="234"/>
      <c r="L553" s="234"/>
    </row>
    <row r="554" spans="7:12" ht="12.75">
      <c r="G554" s="234"/>
      <c r="J554" s="234"/>
      <c r="L554" s="234"/>
    </row>
    <row r="555" spans="7:12" ht="12.75">
      <c r="G555" s="234"/>
      <c r="J555" s="234"/>
      <c r="L555" s="234"/>
    </row>
    <row r="556" spans="7:12" ht="12.75">
      <c r="G556" s="234"/>
      <c r="J556" s="234"/>
      <c r="L556" s="234"/>
    </row>
    <row r="557" spans="7:12" ht="12.75">
      <c r="G557" s="234"/>
      <c r="J557" s="234"/>
      <c r="L557" s="234"/>
    </row>
    <row r="558" spans="7:12" ht="12.75">
      <c r="G558" s="234"/>
      <c r="J558" s="234"/>
      <c r="L558" s="234"/>
    </row>
    <row r="559" spans="7:12" ht="12.75">
      <c r="G559" s="234"/>
      <c r="J559" s="234"/>
      <c r="L559" s="234"/>
    </row>
    <row r="560" spans="7:12" ht="12.75">
      <c r="G560" s="234"/>
      <c r="J560" s="234"/>
      <c r="L560" s="234"/>
    </row>
    <row r="561" spans="7:12" ht="12.75">
      <c r="G561" s="234"/>
      <c r="J561" s="234"/>
      <c r="L561" s="234"/>
    </row>
    <row r="562" spans="7:12" ht="12.75">
      <c r="G562" s="234"/>
      <c r="J562" s="234"/>
      <c r="L562" s="234"/>
    </row>
    <row r="563" spans="7:12" ht="12.75">
      <c r="G563" s="234"/>
      <c r="J563" s="234"/>
      <c r="L563" s="234"/>
    </row>
    <row r="564" spans="7:12" ht="12.75">
      <c r="G564" s="234"/>
      <c r="J564" s="234"/>
      <c r="L564" s="234"/>
    </row>
    <row r="565" spans="7:12" ht="12.75">
      <c r="G565" s="234"/>
      <c r="J565" s="234"/>
      <c r="L565" s="234"/>
    </row>
    <row r="566" spans="7:12" ht="12.75">
      <c r="G566" s="234"/>
      <c r="J566" s="234"/>
      <c r="L566" s="234"/>
    </row>
    <row r="567" spans="7:12" ht="12.75">
      <c r="G567" s="234"/>
      <c r="J567" s="234"/>
      <c r="L567" s="234"/>
    </row>
    <row r="568" spans="7:12" ht="12.75">
      <c r="G568" s="234"/>
      <c r="J568" s="234"/>
      <c r="L568" s="234"/>
    </row>
    <row r="569" spans="7:12" ht="12.75">
      <c r="G569" s="234"/>
      <c r="J569" s="234"/>
      <c r="L569" s="234"/>
    </row>
  </sheetData>
  <sheetProtection/>
  <mergeCells count="17">
    <mergeCell ref="B7:F7"/>
    <mergeCell ref="A132:B132"/>
    <mergeCell ref="A133:B133"/>
    <mergeCell ref="B9:F9"/>
    <mergeCell ref="A115:B115"/>
    <mergeCell ref="A116:B116"/>
    <mergeCell ref="A117:B117"/>
    <mergeCell ref="A126:B126"/>
    <mergeCell ref="A127:B127"/>
    <mergeCell ref="A134:B134"/>
    <mergeCell ref="A135:B135"/>
    <mergeCell ref="A136:B136"/>
    <mergeCell ref="A137:B137"/>
    <mergeCell ref="A128:B128"/>
    <mergeCell ref="A129:B129"/>
    <mergeCell ref="A130:B130"/>
    <mergeCell ref="A131:B13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8.00390625" style="71" customWidth="1"/>
    <col min="2" max="2" width="39.75390625" style="71" customWidth="1"/>
    <col min="3" max="3" width="14.00390625" style="71" customWidth="1"/>
    <col min="4" max="4" width="11.125" style="71" customWidth="1"/>
    <col min="5" max="5" width="11.75390625" style="80" customWidth="1"/>
    <col min="6" max="6" width="8.125" style="71" customWidth="1"/>
    <col min="7" max="7" width="31.00390625" style="71" customWidth="1"/>
    <col min="8" max="8" width="9.125" style="71" customWidth="1"/>
    <col min="9" max="9" width="7.125" style="71" customWidth="1"/>
    <col min="10" max="10" width="9.125" style="71" customWidth="1"/>
    <col min="11" max="11" width="6.125" style="71" customWidth="1"/>
    <col min="12" max="12" width="6.00390625" style="71" customWidth="1"/>
    <col min="13" max="16384" width="9.125" style="71" customWidth="1"/>
  </cols>
  <sheetData>
    <row r="1" spans="1:10" ht="12.75">
      <c r="A1" s="70"/>
      <c r="B1" s="70"/>
      <c r="C1" s="154" t="s">
        <v>172</v>
      </c>
      <c r="D1" s="125"/>
      <c r="E1" s="71"/>
      <c r="H1" s="72"/>
      <c r="I1" s="70"/>
      <c r="J1" s="70"/>
    </row>
    <row r="2" spans="1:10" ht="12.75">
      <c r="A2" s="70"/>
      <c r="B2" s="70"/>
      <c r="C2" s="155" t="s">
        <v>543</v>
      </c>
      <c r="D2" s="125"/>
      <c r="E2" s="71"/>
      <c r="H2" s="72"/>
      <c r="I2" s="70"/>
      <c r="J2" s="70"/>
    </row>
    <row r="3" spans="1:10" ht="12.75">
      <c r="A3" s="70"/>
      <c r="B3" s="70"/>
      <c r="C3" s="156" t="s">
        <v>330</v>
      </c>
      <c r="D3" s="125"/>
      <c r="E3" s="71"/>
      <c r="H3" s="72"/>
      <c r="I3" s="70"/>
      <c r="J3" s="70"/>
    </row>
    <row r="4" spans="1:10" ht="12.75">
      <c r="A4" s="70"/>
      <c r="B4" s="70"/>
      <c r="E4" s="71"/>
      <c r="H4" s="72"/>
      <c r="I4" s="70"/>
      <c r="J4" s="70"/>
    </row>
    <row r="5" spans="1:5" ht="12.75">
      <c r="A5" s="73"/>
      <c r="B5" s="150"/>
      <c r="C5" s="150"/>
      <c r="D5" s="73"/>
      <c r="E5" s="70"/>
    </row>
    <row r="6" spans="1:5" ht="18" customHeight="1">
      <c r="A6" s="73"/>
      <c r="B6" s="387" t="s">
        <v>529</v>
      </c>
      <c r="C6" s="73"/>
      <c r="D6" s="74"/>
      <c r="E6" s="75"/>
    </row>
    <row r="7" spans="1:5" ht="18" customHeight="1">
      <c r="A7" s="73"/>
      <c r="B7" s="386" t="s">
        <v>528</v>
      </c>
      <c r="D7" s="74"/>
      <c r="E7" s="75"/>
    </row>
    <row r="8" spans="1:5" ht="18" customHeight="1">
      <c r="A8" s="73"/>
      <c r="B8" s="151" t="s">
        <v>530</v>
      </c>
      <c r="C8" s="73"/>
      <c r="D8" s="74"/>
      <c r="E8" s="75"/>
    </row>
    <row r="9" spans="1:5" ht="12.75">
      <c r="A9" s="73"/>
      <c r="B9" s="76"/>
      <c r="C9" s="73"/>
      <c r="D9" s="153" t="s">
        <v>111</v>
      </c>
      <c r="E9" s="70"/>
    </row>
    <row r="10" spans="1:17" ht="30.75" customHeight="1">
      <c r="A10" s="77" t="s">
        <v>0</v>
      </c>
      <c r="B10" s="78" t="s">
        <v>112</v>
      </c>
      <c r="C10" s="78" t="s">
        <v>175</v>
      </c>
      <c r="D10" s="79" t="s">
        <v>176</v>
      </c>
      <c r="F10" s="81"/>
      <c r="G10" s="82"/>
      <c r="H10" s="82"/>
      <c r="I10" s="82"/>
      <c r="J10" s="82"/>
      <c r="K10" s="82"/>
      <c r="L10" s="83"/>
      <c r="M10" s="82"/>
      <c r="N10" s="82"/>
      <c r="O10" s="82"/>
      <c r="P10" s="82"/>
      <c r="Q10" s="82"/>
    </row>
    <row r="11" spans="1:17" ht="14.25" customHeight="1">
      <c r="A11" s="84" t="s">
        <v>113</v>
      </c>
      <c r="B11" s="85" t="s">
        <v>114</v>
      </c>
      <c r="C11" s="84" t="s">
        <v>115</v>
      </c>
      <c r="D11" s="293">
        <f>D12+D13+D14+D15</f>
        <v>15783.699499999999</v>
      </c>
      <c r="E11" s="4"/>
      <c r="F11" s="91"/>
      <c r="G11" s="88"/>
      <c r="H11" s="89"/>
      <c r="I11" s="90"/>
      <c r="J11" s="90"/>
      <c r="K11" s="90"/>
      <c r="L11" s="90"/>
      <c r="M11" s="91"/>
      <c r="N11" s="92"/>
      <c r="O11" s="92"/>
      <c r="P11" s="92"/>
      <c r="Q11" s="92"/>
    </row>
    <row r="12" spans="1:17" ht="39.75" customHeight="1">
      <c r="A12" s="84" t="s">
        <v>5</v>
      </c>
      <c r="B12" s="93" t="s">
        <v>296</v>
      </c>
      <c r="C12" s="84" t="s">
        <v>117</v>
      </c>
      <c r="D12" s="282">
        <f>'Ведомст.(Прилож.4)по бюдж.росп'!I16</f>
        <v>1103.64242</v>
      </c>
      <c r="E12" s="4"/>
      <c r="F12" s="91"/>
      <c r="G12" s="88"/>
      <c r="H12" s="94"/>
      <c r="I12" s="95"/>
      <c r="J12" s="95"/>
      <c r="K12" s="95"/>
      <c r="L12" s="95"/>
      <c r="M12" s="91"/>
      <c r="N12" s="92"/>
      <c r="O12" s="92"/>
      <c r="P12" s="92"/>
      <c r="Q12" s="92"/>
    </row>
    <row r="13" spans="1:17" ht="47.25" customHeight="1">
      <c r="A13" s="84" t="s">
        <v>6</v>
      </c>
      <c r="B13" s="85" t="s">
        <v>177</v>
      </c>
      <c r="C13" s="84" t="s">
        <v>120</v>
      </c>
      <c r="D13" s="282">
        <f>'Ведомст.(Прилож.4)по бюдж.росп'!I19</f>
        <v>3238.99681</v>
      </c>
      <c r="E13" s="4"/>
      <c r="F13" s="112"/>
      <c r="G13" s="96"/>
      <c r="H13" s="94"/>
      <c r="I13" s="95"/>
      <c r="J13" s="95"/>
      <c r="K13" s="95"/>
      <c r="L13" s="95"/>
      <c r="M13" s="91"/>
      <c r="N13" s="92"/>
      <c r="O13" s="92"/>
      <c r="P13" s="92"/>
      <c r="Q13" s="92"/>
    </row>
    <row r="14" spans="1:17" ht="47.25" customHeight="1">
      <c r="A14" s="84" t="s">
        <v>128</v>
      </c>
      <c r="B14" s="93" t="s">
        <v>173</v>
      </c>
      <c r="C14" s="84" t="s">
        <v>129</v>
      </c>
      <c r="D14" s="282">
        <f>'Ведомст.(Прилож.4)по бюдж.росп'!I32</f>
        <v>11221.06027</v>
      </c>
      <c r="E14" s="4"/>
      <c r="F14" s="91"/>
      <c r="G14" s="88"/>
      <c r="H14" s="90"/>
      <c r="I14" s="90"/>
      <c r="J14" s="90"/>
      <c r="K14" s="90"/>
      <c r="L14" s="90"/>
      <c r="M14" s="91"/>
      <c r="N14" s="92"/>
      <c r="O14" s="92"/>
      <c r="P14" s="92"/>
      <c r="Q14" s="92"/>
    </row>
    <row r="15" spans="1:17" ht="15.75" customHeight="1">
      <c r="A15" s="84" t="s">
        <v>174</v>
      </c>
      <c r="B15" s="85" t="s">
        <v>297</v>
      </c>
      <c r="C15" s="84" t="s">
        <v>273</v>
      </c>
      <c r="D15" s="282">
        <f>'Ведомст.(Прилож.4)по бюдж.росп'!I46</f>
        <v>220</v>
      </c>
      <c r="E15" s="4"/>
      <c r="F15" s="284"/>
      <c r="G15" s="88"/>
      <c r="H15" s="94"/>
      <c r="I15" s="94"/>
      <c r="J15" s="94"/>
      <c r="K15" s="102"/>
      <c r="L15" s="102"/>
      <c r="M15" s="91"/>
      <c r="N15" s="92"/>
      <c r="O15" s="92"/>
      <c r="P15" s="92"/>
      <c r="Q15" s="92"/>
    </row>
    <row r="16" spans="1:17" ht="27" customHeight="1">
      <c r="A16" s="84" t="s">
        <v>135</v>
      </c>
      <c r="B16" s="85" t="s">
        <v>136</v>
      </c>
      <c r="C16" s="84" t="s">
        <v>137</v>
      </c>
      <c r="D16" s="349">
        <f>D17</f>
        <v>508.91835</v>
      </c>
      <c r="E16" s="4"/>
      <c r="F16" s="284"/>
      <c r="G16" s="88"/>
      <c r="H16" s="90"/>
      <c r="I16" s="90"/>
      <c r="J16" s="90"/>
      <c r="K16" s="102"/>
      <c r="L16" s="102"/>
      <c r="M16" s="91"/>
      <c r="N16" s="92"/>
      <c r="O16" s="92"/>
      <c r="P16" s="92"/>
      <c r="Q16" s="92"/>
    </row>
    <row r="17" spans="1:17" ht="40.5" customHeight="1">
      <c r="A17" s="84" t="s">
        <v>8</v>
      </c>
      <c r="B17" s="93" t="s">
        <v>295</v>
      </c>
      <c r="C17" s="84" t="s">
        <v>138</v>
      </c>
      <c r="D17" s="282">
        <f>'Ведомст.(Прилож.4)по бюдж.росп'!I52</f>
        <v>508.91835</v>
      </c>
      <c r="E17" s="4"/>
      <c r="F17" s="284"/>
      <c r="G17" s="204"/>
      <c r="H17" s="90"/>
      <c r="I17" s="90"/>
      <c r="J17" s="98"/>
      <c r="K17" s="103"/>
      <c r="L17" s="103"/>
      <c r="M17" s="91"/>
      <c r="N17" s="92"/>
      <c r="O17" s="92"/>
      <c r="P17" s="92"/>
      <c r="Q17" s="92"/>
    </row>
    <row r="18" spans="1:17" ht="18" customHeight="1">
      <c r="A18" s="84" t="s">
        <v>11</v>
      </c>
      <c r="B18" s="93" t="s">
        <v>414</v>
      </c>
      <c r="C18" s="84" t="s">
        <v>415</v>
      </c>
      <c r="D18" s="350">
        <f>D19</f>
        <v>203.8</v>
      </c>
      <c r="E18" s="4"/>
      <c r="F18" s="284"/>
      <c r="G18" s="204"/>
      <c r="H18" s="90"/>
      <c r="I18" s="90"/>
      <c r="J18" s="98"/>
      <c r="K18" s="103"/>
      <c r="L18" s="103"/>
      <c r="M18" s="91"/>
      <c r="N18" s="92"/>
      <c r="O18" s="92"/>
      <c r="P18" s="92"/>
      <c r="Q18" s="92"/>
    </row>
    <row r="19" spans="1:17" ht="22.5" customHeight="1">
      <c r="A19" s="84" t="s">
        <v>9</v>
      </c>
      <c r="B19" s="202" t="s">
        <v>539</v>
      </c>
      <c r="C19" s="84" t="s">
        <v>416</v>
      </c>
      <c r="D19" s="350">
        <f>'Ведомст.(Прилож.4)по бюдж.росп'!I60</f>
        <v>203.8</v>
      </c>
      <c r="E19" s="4"/>
      <c r="F19" s="284"/>
      <c r="G19" s="204"/>
      <c r="H19" s="90"/>
      <c r="I19" s="90"/>
      <c r="J19" s="98"/>
      <c r="K19" s="103"/>
      <c r="L19" s="103"/>
      <c r="M19" s="91"/>
      <c r="N19" s="92"/>
      <c r="O19" s="92"/>
      <c r="P19" s="92"/>
      <c r="Q19" s="92"/>
    </row>
    <row r="20" spans="1:17" ht="17.25" customHeight="1">
      <c r="A20" s="84" t="s">
        <v>7</v>
      </c>
      <c r="B20" s="93" t="s">
        <v>142</v>
      </c>
      <c r="C20" s="84" t="s">
        <v>143</v>
      </c>
      <c r="D20" s="293">
        <f>D21</f>
        <v>7032.0975</v>
      </c>
      <c r="E20" s="4"/>
      <c r="F20" s="284"/>
      <c r="G20" s="88"/>
      <c r="H20" s="88"/>
      <c r="I20" s="90"/>
      <c r="J20" s="99"/>
      <c r="K20" s="99"/>
      <c r="L20" s="99"/>
      <c r="M20" s="91"/>
      <c r="N20" s="92"/>
      <c r="O20" s="92"/>
      <c r="P20" s="92"/>
      <c r="Q20" s="92"/>
    </row>
    <row r="21" spans="1:17" ht="16.5" customHeight="1">
      <c r="A21" s="84" t="s">
        <v>489</v>
      </c>
      <c r="B21" s="93" t="s">
        <v>293</v>
      </c>
      <c r="C21" s="84" t="s">
        <v>145</v>
      </c>
      <c r="D21" s="282">
        <f>'Ведомст.(Прилож.4)по бюдж.росп'!I63</f>
        <v>7032.0975</v>
      </c>
      <c r="E21" s="4"/>
      <c r="F21" s="284"/>
      <c r="G21" s="88"/>
      <c r="H21" s="94"/>
      <c r="I21" s="94"/>
      <c r="J21" s="103"/>
      <c r="K21" s="99"/>
      <c r="L21" s="99"/>
      <c r="M21" s="91"/>
      <c r="N21" s="92"/>
      <c r="O21" s="92"/>
      <c r="P21" s="92"/>
      <c r="Q21" s="92"/>
    </row>
    <row r="22" spans="1:17" ht="15" customHeight="1">
      <c r="A22" s="84" t="s">
        <v>12</v>
      </c>
      <c r="B22" s="93" t="s">
        <v>147</v>
      </c>
      <c r="C22" s="84" t="s">
        <v>148</v>
      </c>
      <c r="D22" s="293">
        <f>D23+D24+D25</f>
        <v>7990.423460000001</v>
      </c>
      <c r="E22" s="4"/>
      <c r="F22" s="284"/>
      <c r="G22" s="88"/>
      <c r="H22" s="88"/>
      <c r="I22" s="90"/>
      <c r="J22" s="90"/>
      <c r="K22" s="90"/>
      <c r="L22" s="90"/>
      <c r="M22" s="91"/>
      <c r="N22" s="92"/>
      <c r="O22" s="92"/>
      <c r="P22" s="92"/>
      <c r="Q22" s="92"/>
    </row>
    <row r="23" spans="1:17" ht="30.75" customHeight="1">
      <c r="A23" s="84" t="s">
        <v>493</v>
      </c>
      <c r="B23" s="202" t="s">
        <v>490</v>
      </c>
      <c r="C23" s="84" t="s">
        <v>431</v>
      </c>
      <c r="D23" s="293">
        <f>'Ведомст.(Прилож.4)по бюдж.росп'!I72</f>
        <v>62.3</v>
      </c>
      <c r="E23" s="4"/>
      <c r="F23" s="284"/>
      <c r="G23" s="88"/>
      <c r="H23" s="88"/>
      <c r="I23" s="90"/>
      <c r="J23" s="90"/>
      <c r="K23" s="90"/>
      <c r="L23" s="90"/>
      <c r="M23" s="91"/>
      <c r="N23" s="92"/>
      <c r="O23" s="92"/>
      <c r="P23" s="92"/>
      <c r="Q23" s="92"/>
    </row>
    <row r="24" spans="1:17" ht="19.5" customHeight="1">
      <c r="A24" s="84" t="s">
        <v>494</v>
      </c>
      <c r="B24" s="93" t="s">
        <v>294</v>
      </c>
      <c r="C24" s="84" t="s">
        <v>150</v>
      </c>
      <c r="D24" s="282">
        <f>'Ведомст.(Прилож.4)по бюдж.росп'!I74</f>
        <v>6742.623460000001</v>
      </c>
      <c r="E24" s="4"/>
      <c r="F24" s="285"/>
      <c r="G24" s="88"/>
      <c r="H24" s="94"/>
      <c r="I24" s="94"/>
      <c r="J24" s="94"/>
      <c r="K24" s="102"/>
      <c r="L24" s="102"/>
      <c r="M24" s="91"/>
      <c r="N24" s="92"/>
      <c r="O24" s="92"/>
      <c r="P24" s="92"/>
      <c r="Q24" s="92"/>
    </row>
    <row r="25" spans="1:17" ht="19.5" customHeight="1">
      <c r="A25" s="84" t="s">
        <v>495</v>
      </c>
      <c r="B25" s="85" t="s">
        <v>491</v>
      </c>
      <c r="C25" s="84" t="s">
        <v>448</v>
      </c>
      <c r="D25" s="350">
        <f>'Ведомст.(Прилож.4)по бюдж.росп'!I85</f>
        <v>1185.5</v>
      </c>
      <c r="E25" s="4"/>
      <c r="F25" s="285"/>
      <c r="G25" s="88"/>
      <c r="H25" s="94"/>
      <c r="I25" s="94"/>
      <c r="J25" s="94"/>
      <c r="K25" s="102"/>
      <c r="L25" s="102"/>
      <c r="M25" s="91"/>
      <c r="N25" s="92"/>
      <c r="O25" s="92"/>
      <c r="P25" s="92"/>
      <c r="Q25" s="92"/>
    </row>
    <row r="26" spans="1:17" ht="17.25" customHeight="1">
      <c r="A26" s="84" t="s">
        <v>28</v>
      </c>
      <c r="B26" s="85" t="s">
        <v>298</v>
      </c>
      <c r="C26" s="84" t="s">
        <v>153</v>
      </c>
      <c r="D26" s="293">
        <f>D27</f>
        <v>2869.18399</v>
      </c>
      <c r="E26" s="4"/>
      <c r="F26" s="284"/>
      <c r="G26" s="88"/>
      <c r="H26" s="88"/>
      <c r="I26" s="90"/>
      <c r="J26" s="102"/>
      <c r="K26" s="102"/>
      <c r="L26" s="102"/>
      <c r="M26" s="91"/>
      <c r="N26" s="92"/>
      <c r="O26" s="92"/>
      <c r="P26" s="92"/>
      <c r="Q26" s="92"/>
    </row>
    <row r="27" spans="1:17" ht="16.5" customHeight="1">
      <c r="A27" s="84" t="s">
        <v>492</v>
      </c>
      <c r="B27" s="85" t="s">
        <v>154</v>
      </c>
      <c r="C27" s="84" t="s">
        <v>155</v>
      </c>
      <c r="D27" s="282">
        <f>'Ведомст.(Прилож.4)по бюдж.росп'!I89</f>
        <v>2869.18399</v>
      </c>
      <c r="E27" s="4"/>
      <c r="F27" s="284"/>
      <c r="G27" s="88"/>
      <c r="H27" s="94"/>
      <c r="I27" s="90"/>
      <c r="J27" s="90"/>
      <c r="K27" s="90"/>
      <c r="L27" s="90"/>
      <c r="M27" s="91"/>
      <c r="N27" s="92"/>
      <c r="O27" s="92"/>
      <c r="P27" s="92"/>
      <c r="Q27" s="92"/>
    </row>
    <row r="28" spans="1:17" ht="19.5" customHeight="1">
      <c r="A28" s="84" t="s">
        <v>29</v>
      </c>
      <c r="B28" s="85" t="s">
        <v>158</v>
      </c>
      <c r="C28" s="84" t="s">
        <v>159</v>
      </c>
      <c r="D28" s="294">
        <f>D29+D30</f>
        <v>3422.9683600000003</v>
      </c>
      <c r="E28" s="4"/>
      <c r="F28" s="284"/>
      <c r="G28" s="88"/>
      <c r="H28" s="94"/>
      <c r="I28" s="94"/>
      <c r="J28" s="94"/>
      <c r="K28" s="90"/>
      <c r="L28" s="90"/>
      <c r="M28" s="91"/>
      <c r="N28" s="92"/>
      <c r="O28" s="92"/>
      <c r="P28" s="92"/>
      <c r="Q28" s="92"/>
    </row>
    <row r="29" spans="1:17" ht="15.75" customHeight="1">
      <c r="A29" s="84" t="s">
        <v>496</v>
      </c>
      <c r="B29" s="203" t="s">
        <v>299</v>
      </c>
      <c r="C29" s="84" t="s">
        <v>279</v>
      </c>
      <c r="D29" s="282">
        <f>'Ведомст.(Прилож.4)по бюдж.росп'!I96</f>
        <v>554.688</v>
      </c>
      <c r="E29" s="4"/>
      <c r="F29" s="284"/>
      <c r="G29" s="88"/>
      <c r="H29" s="89"/>
      <c r="I29" s="90"/>
      <c r="J29" s="102"/>
      <c r="K29" s="102"/>
      <c r="L29" s="102"/>
      <c r="M29" s="91"/>
      <c r="N29" s="92"/>
      <c r="O29" s="92"/>
      <c r="P29" s="92"/>
      <c r="Q29" s="92"/>
    </row>
    <row r="30" spans="1:17" ht="16.5" customHeight="1">
      <c r="A30" s="84" t="s">
        <v>497</v>
      </c>
      <c r="B30" s="85" t="s">
        <v>300</v>
      </c>
      <c r="C30" s="84" t="s">
        <v>161</v>
      </c>
      <c r="D30" s="282">
        <f>'Ведомст.(Прилож.4)по бюдж.росп'!I99</f>
        <v>2868.28036</v>
      </c>
      <c r="E30" s="4"/>
      <c r="F30" s="284"/>
      <c r="G30" s="88"/>
      <c r="H30" s="89"/>
      <c r="I30" s="90"/>
      <c r="J30" s="100"/>
      <c r="K30" s="100"/>
      <c r="L30" s="100"/>
      <c r="M30" s="91"/>
      <c r="N30" s="92"/>
      <c r="O30" s="92"/>
      <c r="P30" s="92"/>
      <c r="Q30" s="92"/>
    </row>
    <row r="31" spans="1:17" ht="15" customHeight="1">
      <c r="A31" s="84" t="s">
        <v>288</v>
      </c>
      <c r="B31" s="85" t="s">
        <v>292</v>
      </c>
      <c r="C31" s="84" t="s">
        <v>281</v>
      </c>
      <c r="D31" s="348">
        <f>D32</f>
        <v>214.61272</v>
      </c>
      <c r="E31" s="4"/>
      <c r="F31" s="284"/>
      <c r="G31" s="88"/>
      <c r="H31" s="89"/>
      <c r="I31" s="90"/>
      <c r="J31" s="100"/>
      <c r="K31" s="100"/>
      <c r="L31" s="100"/>
      <c r="M31" s="91"/>
      <c r="N31" s="92"/>
      <c r="O31" s="92"/>
      <c r="P31" s="92"/>
      <c r="Q31" s="92"/>
    </row>
    <row r="32" spans="1:17" ht="16.5" customHeight="1">
      <c r="A32" s="84" t="s">
        <v>289</v>
      </c>
      <c r="B32" s="85" t="s">
        <v>301</v>
      </c>
      <c r="C32" s="84" t="s">
        <v>283</v>
      </c>
      <c r="D32" s="282">
        <f>'Ведомст.(Прилож.4)по бюдж.росп'!I107</f>
        <v>214.61272</v>
      </c>
      <c r="E32" s="4"/>
      <c r="F32" s="284"/>
      <c r="G32" s="88"/>
      <c r="H32" s="89"/>
      <c r="I32" s="90"/>
      <c r="J32" s="100"/>
      <c r="K32" s="100"/>
      <c r="L32" s="100"/>
      <c r="M32" s="91"/>
      <c r="N32" s="92"/>
      <c r="O32" s="92"/>
      <c r="P32" s="92"/>
      <c r="Q32" s="92"/>
    </row>
    <row r="33" spans="1:17" ht="15" customHeight="1">
      <c r="A33" s="84" t="s">
        <v>482</v>
      </c>
      <c r="B33" s="85" t="s">
        <v>284</v>
      </c>
      <c r="C33" s="84" t="s">
        <v>285</v>
      </c>
      <c r="D33" s="294">
        <f>D34</f>
        <v>461.2469</v>
      </c>
      <c r="E33" s="4"/>
      <c r="F33" s="284"/>
      <c r="G33" s="88"/>
      <c r="H33" s="89"/>
      <c r="I33" s="90"/>
      <c r="J33" s="100"/>
      <c r="K33" s="100"/>
      <c r="L33" s="100"/>
      <c r="M33" s="91"/>
      <c r="N33" s="92"/>
      <c r="O33" s="92"/>
      <c r="P33" s="92"/>
      <c r="Q33" s="92"/>
    </row>
    <row r="34" spans="1:17" ht="15" customHeight="1">
      <c r="A34" s="84" t="s">
        <v>483</v>
      </c>
      <c r="B34" s="93" t="s">
        <v>156</v>
      </c>
      <c r="C34" s="84" t="s">
        <v>286</v>
      </c>
      <c r="D34" s="282">
        <f>'Ведомст.(Прилож.4)по бюдж.росп'!I112</f>
        <v>461.2469</v>
      </c>
      <c r="E34" s="4"/>
      <c r="F34" s="90"/>
      <c r="G34" s="88"/>
      <c r="H34" s="90"/>
      <c r="I34" s="90"/>
      <c r="J34" s="103"/>
      <c r="K34" s="90"/>
      <c r="L34" s="90"/>
      <c r="M34" s="91"/>
      <c r="N34" s="92"/>
      <c r="O34" s="92"/>
      <c r="P34" s="92"/>
      <c r="Q34" s="92"/>
    </row>
    <row r="35" spans="1:17" ht="18" customHeight="1">
      <c r="A35" s="104" t="s">
        <v>163</v>
      </c>
      <c r="B35" s="105"/>
      <c r="C35" s="106"/>
      <c r="D35" s="294">
        <f>D11+D16+D18+D20+D22+D26+D28+D31+D33</f>
        <v>38486.95077999999</v>
      </c>
      <c r="E35" s="4"/>
      <c r="F35" s="107"/>
      <c r="G35" s="108"/>
      <c r="H35" s="109"/>
      <c r="I35" s="110"/>
      <c r="J35" s="110"/>
      <c r="K35" s="110"/>
      <c r="L35" s="111"/>
      <c r="M35" s="112"/>
      <c r="N35" s="112"/>
      <c r="O35" s="112"/>
      <c r="P35" s="112"/>
      <c r="Q35" s="112"/>
    </row>
    <row r="36" spans="1:17" ht="15" customHeight="1">
      <c r="A36" s="113"/>
      <c r="D36" s="74"/>
      <c r="E36" s="4"/>
      <c r="F36" s="398"/>
      <c r="G36" s="398"/>
      <c r="H36" s="114"/>
      <c r="I36" s="114"/>
      <c r="J36" s="114"/>
      <c r="K36" s="114"/>
      <c r="L36" s="1"/>
      <c r="M36" s="115"/>
      <c r="N36" s="115"/>
      <c r="O36" s="115"/>
      <c r="P36" s="115"/>
      <c r="Q36" s="115"/>
    </row>
    <row r="37" spans="1:17" ht="15" customHeight="1">
      <c r="A37" s="116"/>
      <c r="B37" s="117"/>
      <c r="D37" s="130"/>
      <c r="E37" s="4"/>
      <c r="F37" s="398"/>
      <c r="G37" s="398"/>
      <c r="H37" s="114"/>
      <c r="I37" s="114"/>
      <c r="J37" s="114"/>
      <c r="K37" s="114"/>
      <c r="L37" s="1"/>
      <c r="M37" s="115"/>
      <c r="N37" s="118"/>
      <c r="O37" s="118"/>
      <c r="P37" s="118"/>
      <c r="Q37" s="118"/>
    </row>
    <row r="38" spans="1:17" ht="12.75" customHeight="1">
      <c r="A38" s="119"/>
      <c r="B38" s="119"/>
      <c r="C38" s="120"/>
      <c r="D38" s="40"/>
      <c r="E38" s="4"/>
      <c r="F38" s="398"/>
      <c r="G38" s="398"/>
      <c r="H38" s="114"/>
      <c r="I38" s="114"/>
      <c r="J38" s="114"/>
      <c r="K38" s="114"/>
      <c r="L38" s="1"/>
      <c r="M38" s="118"/>
      <c r="N38" s="118"/>
      <c r="O38" s="118"/>
      <c r="P38" s="118"/>
      <c r="Q38" s="118"/>
    </row>
    <row r="39" spans="1:17" ht="12.75" customHeight="1">
      <c r="A39" s="119"/>
      <c r="B39" s="121"/>
      <c r="C39" s="122"/>
      <c r="D39" s="123"/>
      <c r="E39" s="4"/>
      <c r="F39" s="398"/>
      <c r="G39" s="398"/>
      <c r="H39" s="114"/>
      <c r="I39" s="114"/>
      <c r="J39" s="114"/>
      <c r="K39" s="114"/>
      <c r="L39" s="1"/>
      <c r="M39" s="118"/>
      <c r="N39" s="118"/>
      <c r="O39" s="118"/>
      <c r="P39" s="118"/>
      <c r="Q39" s="118"/>
    </row>
    <row r="40" spans="2:17" ht="14.25" customHeight="1">
      <c r="B40" s="70"/>
      <c r="D40" s="125"/>
      <c r="E40" s="4"/>
      <c r="F40" s="286">
        <f>F16+F20+F22+F26+F28+F31+F33+F11</f>
        <v>0</v>
      </c>
      <c r="G40" s="107"/>
      <c r="H40" s="1"/>
      <c r="I40" s="1"/>
      <c r="J40" s="1"/>
      <c r="K40" s="1"/>
      <c r="L40" s="1"/>
      <c r="M40" s="119"/>
      <c r="N40" s="119"/>
      <c r="O40" s="119"/>
      <c r="P40" s="119"/>
      <c r="Q40" s="119"/>
    </row>
    <row r="41" spans="1:17" ht="15">
      <c r="A41" s="126"/>
      <c r="B41" s="70"/>
      <c r="D41" s="127"/>
      <c r="E41" s="4"/>
      <c r="F41" s="128"/>
      <c r="G41" s="7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4:7" ht="12.75">
      <c r="D42" s="74"/>
      <c r="E42" s="129"/>
      <c r="F42" s="74"/>
      <c r="G42" s="74"/>
    </row>
    <row r="43" spans="2:7" ht="12.75">
      <c r="B43" s="70"/>
      <c r="D43" s="130"/>
      <c r="E43" s="129"/>
      <c r="F43" s="74"/>
      <c r="G43" s="74"/>
    </row>
    <row r="44" spans="2:7" ht="12.75">
      <c r="B44"/>
      <c r="D44" s="74"/>
      <c r="E44" s="131"/>
      <c r="F44" s="74"/>
      <c r="G44" s="74"/>
    </row>
    <row r="45" spans="2:7" ht="12.75">
      <c r="B45"/>
      <c r="D45" s="74"/>
      <c r="E45" s="131"/>
      <c r="F45" s="74"/>
      <c r="G45" s="74"/>
    </row>
    <row r="46" spans="2:7" ht="15.75">
      <c r="B46" s="70"/>
      <c r="C46" s="132"/>
      <c r="D46" s="133"/>
      <c r="E46" s="129"/>
      <c r="F46" s="74"/>
      <c r="G46" s="74"/>
    </row>
    <row r="47" spans="2:7" ht="12.75">
      <c r="B47" s="103"/>
      <c r="C47" s="74"/>
      <c r="D47" s="74"/>
      <c r="E47"/>
      <c r="F47" s="74"/>
      <c r="G47" s="74"/>
    </row>
    <row r="48" spans="2:7" ht="12.75">
      <c r="B48" s="74"/>
      <c r="C48" s="74"/>
      <c r="D48" s="74"/>
      <c r="E48"/>
      <c r="F48" s="74"/>
      <c r="G48" s="74"/>
    </row>
    <row r="49" spans="2:7" ht="12.75">
      <c r="B49" s="74"/>
      <c r="C49" s="74"/>
      <c r="D49" s="74"/>
      <c r="E49"/>
      <c r="F49" s="74"/>
      <c r="G49" s="74"/>
    </row>
    <row r="50" spans="2:7" ht="12.75">
      <c r="B50" s="103"/>
      <c r="C50" s="74"/>
      <c r="D50" s="74"/>
      <c r="E50"/>
      <c r="F50" s="74"/>
      <c r="G50" s="74"/>
    </row>
    <row r="51" spans="4:7" ht="12.75">
      <c r="D51" s="74"/>
      <c r="E51" s="129"/>
      <c r="F51"/>
      <c r="G51" s="74"/>
    </row>
    <row r="52" spans="1:7" ht="12.75">
      <c r="A52" s="70"/>
      <c r="B52" s="70"/>
      <c r="C52" s="70"/>
      <c r="D52" s="136"/>
      <c r="E52" s="73"/>
      <c r="F52" s="74"/>
      <c r="G52" s="74"/>
    </row>
    <row r="53" spans="1:7" ht="12.75">
      <c r="A53" s="70"/>
      <c r="B53" s="70"/>
      <c r="C53" s="70"/>
      <c r="D53" s="73"/>
      <c r="E53" s="129"/>
      <c r="F53" s="137"/>
      <c r="G53" s="74"/>
    </row>
    <row r="54" spans="1:7" ht="12.75">
      <c r="A54" s="70"/>
      <c r="B54" s="70"/>
      <c r="C54" s="70"/>
      <c r="D54" s="73"/>
      <c r="E54" s="129"/>
      <c r="F54" s="137"/>
      <c r="G54" s="74"/>
    </row>
    <row r="55" spans="1:7" ht="12.75">
      <c r="A55" s="70"/>
      <c r="B55" s="70"/>
      <c r="C55" s="70"/>
      <c r="D55" s="73"/>
      <c r="E55" s="129"/>
      <c r="F55" s="138"/>
      <c r="G55" s="74"/>
    </row>
    <row r="56" spans="1:10" ht="12.75">
      <c r="A56" s="70"/>
      <c r="B56" s="70"/>
      <c r="C56" s="70"/>
      <c r="D56" s="73"/>
      <c r="E56"/>
      <c r="F56"/>
      <c r="G56"/>
      <c r="H56"/>
      <c r="I56"/>
      <c r="J56"/>
    </row>
    <row r="57" spans="1:10" ht="12.75">
      <c r="A57" s="70"/>
      <c r="B57" s="70"/>
      <c r="C57" s="70"/>
      <c r="D57" s="73" t="s">
        <v>79</v>
      </c>
      <c r="E57"/>
      <c r="F57"/>
      <c r="G57"/>
      <c r="H57"/>
      <c r="I57"/>
      <c r="J57"/>
    </row>
    <row r="58" spans="1:10" ht="12.75">
      <c r="A58" s="70"/>
      <c r="B58" s="70"/>
      <c r="C58" s="70"/>
      <c r="D58" s="73"/>
      <c r="E58"/>
      <c r="F58"/>
      <c r="G58"/>
      <c r="H58"/>
      <c r="I58"/>
      <c r="J58"/>
    </row>
    <row r="59" spans="1:10" s="134" customFormat="1" ht="41.25" customHeight="1">
      <c r="A59" s="139"/>
      <c r="D59" s="135"/>
      <c r="E59"/>
      <c r="F59"/>
      <c r="G59" t="s">
        <v>164</v>
      </c>
      <c r="H59"/>
      <c r="I59"/>
      <c r="J59"/>
    </row>
    <row r="60" spans="1:10" s="134" customFormat="1" ht="34.5" customHeight="1">
      <c r="A60" s="116"/>
      <c r="D60" s="135"/>
      <c r="E60"/>
      <c r="F60"/>
      <c r="G60" t="s">
        <v>165</v>
      </c>
      <c r="H60"/>
      <c r="I60"/>
      <c r="J60"/>
    </row>
    <row r="61" spans="1:10" s="140" customFormat="1" ht="48.75" customHeight="1">
      <c r="A61" s="399"/>
      <c r="B61" s="399"/>
      <c r="D61" s="142"/>
      <c r="E61"/>
      <c r="F61"/>
      <c r="G61" t="s">
        <v>166</v>
      </c>
      <c r="H61"/>
      <c r="I61"/>
      <c r="J61"/>
    </row>
    <row r="62" spans="1:10" ht="35.25" customHeight="1">
      <c r="A62" s="399"/>
      <c r="B62" s="399"/>
      <c r="C62" s="132"/>
      <c r="D62" s="142"/>
      <c r="E62"/>
      <c r="F62"/>
      <c r="G62" s="143" t="s">
        <v>167</v>
      </c>
      <c r="H62"/>
      <c r="I62"/>
      <c r="J62"/>
    </row>
    <row r="63" spans="1:10" ht="15.75">
      <c r="A63" s="397"/>
      <c r="B63" s="397"/>
      <c r="C63" s="144"/>
      <c r="D63" s="142"/>
      <c r="E63"/>
      <c r="F63"/>
      <c r="G63"/>
      <c r="H63"/>
      <c r="I63"/>
      <c r="J63"/>
    </row>
    <row r="64" spans="1:10" ht="15.75">
      <c r="A64" s="397"/>
      <c r="B64" s="397"/>
      <c r="C64" s="144"/>
      <c r="D64" s="142"/>
      <c r="E64"/>
      <c r="F64"/>
      <c r="G64"/>
      <c r="H64"/>
      <c r="I64"/>
      <c r="J64"/>
    </row>
    <row r="65" spans="1:5" ht="32.25" customHeight="1">
      <c r="A65" s="397"/>
      <c r="B65" s="397"/>
      <c r="C65" s="144"/>
      <c r="D65" s="142"/>
      <c r="E65" s="141"/>
    </row>
    <row r="66" spans="1:5" ht="30" customHeight="1">
      <c r="A66" s="397"/>
      <c r="B66" s="397"/>
      <c r="C66" s="144"/>
      <c r="D66" s="142"/>
      <c r="E66" s="141"/>
    </row>
    <row r="67" spans="1:5" ht="12.75">
      <c r="A67" s="125"/>
      <c r="B67" s="125"/>
      <c r="C67" s="125"/>
      <c r="D67" s="73"/>
      <c r="E67" s="70"/>
    </row>
    <row r="68" spans="1:5" ht="12.75">
      <c r="A68" s="125"/>
      <c r="B68" s="70"/>
      <c r="C68" s="125"/>
      <c r="D68" s="73"/>
      <c r="E68" s="70"/>
    </row>
    <row r="69" spans="1:4" ht="12.75">
      <c r="A69" s="125"/>
      <c r="D69" s="74"/>
    </row>
    <row r="70" spans="1:5" ht="12.75">
      <c r="A70" s="145"/>
      <c r="B70" s="125"/>
      <c r="C70" s="125"/>
      <c r="D70" s="124"/>
      <c r="E70" s="146"/>
    </row>
    <row r="71" spans="2:5" ht="12.75">
      <c r="B71" s="125"/>
      <c r="C71" s="125"/>
      <c r="D71" s="124"/>
      <c r="E71" s="146"/>
    </row>
    <row r="72" spans="1:5" ht="12.75">
      <c r="A72" s="125"/>
      <c r="B72" s="125"/>
      <c r="C72" s="125"/>
      <c r="D72" s="124"/>
      <c r="E72" s="147"/>
    </row>
    <row r="73" spans="1:5" ht="12.75">
      <c r="A73" s="125"/>
      <c r="B73" s="148"/>
      <c r="C73" s="125"/>
      <c r="D73" s="74"/>
      <c r="E73" s="71"/>
    </row>
    <row r="74" spans="1:5" ht="12.75">
      <c r="A74" s="125"/>
      <c r="B74" s="125"/>
      <c r="C74" s="125"/>
      <c r="D74" s="124"/>
      <c r="E74" s="147"/>
    </row>
    <row r="75" spans="1:5" ht="12.75">
      <c r="A75" s="125"/>
      <c r="B75" s="125"/>
      <c r="C75" s="125"/>
      <c r="D75" s="124"/>
      <c r="E75" s="147"/>
    </row>
    <row r="76" spans="1:5" ht="12.75">
      <c r="A76" s="125"/>
      <c r="B76" s="125"/>
      <c r="C76" s="125"/>
      <c r="D76" s="124"/>
      <c r="E76" s="147"/>
    </row>
    <row r="77" spans="1:5" ht="12.75">
      <c r="A77" s="125"/>
      <c r="B77" s="125"/>
      <c r="C77" s="125"/>
      <c r="D77" s="124"/>
      <c r="E77" s="147"/>
    </row>
    <row r="78" spans="1:5" ht="12.75">
      <c r="A78" s="125"/>
      <c r="B78" s="125"/>
      <c r="C78" s="125"/>
      <c r="D78" s="124"/>
      <c r="E78" s="147"/>
    </row>
    <row r="79" spans="1:5" ht="12.75">
      <c r="A79" s="125"/>
      <c r="B79" s="125"/>
      <c r="C79" s="125"/>
      <c r="D79" s="124"/>
      <c r="E79" s="147"/>
    </row>
    <row r="80" spans="4:5" ht="12.75">
      <c r="D80" s="74"/>
      <c r="E80" s="147"/>
    </row>
    <row r="81" spans="4:5" ht="12.75">
      <c r="D81" s="74"/>
      <c r="E81" s="147"/>
    </row>
    <row r="82" spans="4:5" ht="12.75">
      <c r="D82" s="74"/>
      <c r="E82" s="147"/>
    </row>
    <row r="83" spans="4:5" ht="12.75">
      <c r="D83" s="74"/>
      <c r="E83" s="147"/>
    </row>
    <row r="84" spans="4:5" ht="12.75">
      <c r="D84" s="74"/>
      <c r="E84" s="147"/>
    </row>
    <row r="85" spans="4:5" ht="12.75">
      <c r="D85" s="74"/>
      <c r="E85" s="147"/>
    </row>
    <row r="86" spans="4:5" ht="12.75">
      <c r="D86" s="74"/>
      <c r="E86" s="147"/>
    </row>
    <row r="87" spans="4:5" ht="12.75">
      <c r="D87" s="74"/>
      <c r="E87" s="147"/>
    </row>
    <row r="88" spans="4:5" ht="12.75">
      <c r="D88" s="74"/>
      <c r="E88" s="147"/>
    </row>
    <row r="89" spans="4:5" ht="12.75">
      <c r="D89" s="74"/>
      <c r="E89" s="147"/>
    </row>
    <row r="90" spans="4:5" ht="12.75">
      <c r="D90" s="74"/>
      <c r="E90" s="147"/>
    </row>
    <row r="91" spans="4:5" ht="12.75">
      <c r="D91" s="74"/>
      <c r="E91" s="147"/>
    </row>
    <row r="92" spans="4:5" ht="12.75">
      <c r="D92" s="74"/>
      <c r="E92" s="147"/>
    </row>
    <row r="93" spans="4:5" ht="12.75">
      <c r="D93" s="74"/>
      <c r="E93" s="147"/>
    </row>
    <row r="94" spans="4:5" ht="12.75">
      <c r="D94" s="74"/>
      <c r="E94" s="147"/>
    </row>
    <row r="95" spans="4:5" ht="12.75">
      <c r="D95" s="74"/>
      <c r="E95" s="147"/>
    </row>
    <row r="96" spans="4:5" ht="12.75">
      <c r="D96" s="74"/>
      <c r="E96" s="147"/>
    </row>
    <row r="97" spans="4:5" ht="12.75">
      <c r="D97" s="74"/>
      <c r="E97" s="147"/>
    </row>
    <row r="98" spans="4:5" ht="12.75">
      <c r="D98" s="74"/>
      <c r="E98" s="147"/>
    </row>
    <row r="99" spans="4:5" ht="12.75">
      <c r="D99" s="74"/>
      <c r="E99" s="147"/>
    </row>
    <row r="100" spans="4:5" ht="12.75">
      <c r="D100" s="74"/>
      <c r="E100" s="147"/>
    </row>
    <row r="101" spans="4:5" ht="12.75">
      <c r="D101" s="74"/>
      <c r="E101" s="147"/>
    </row>
    <row r="102" spans="4:5" ht="12.75">
      <c r="D102" s="74"/>
      <c r="E102" s="147"/>
    </row>
    <row r="103" spans="4:5" ht="12.75">
      <c r="D103" s="74"/>
      <c r="E103" s="147"/>
    </row>
    <row r="104" spans="4:5" ht="12.75">
      <c r="D104" s="74"/>
      <c r="E104" s="147"/>
    </row>
    <row r="105" spans="4:5" ht="12.75">
      <c r="D105" s="74"/>
      <c r="E105" s="147"/>
    </row>
    <row r="106" spans="4:5" ht="12.75">
      <c r="D106" s="74"/>
      <c r="E106" s="147"/>
    </row>
    <row r="107" spans="4:5" ht="12.75">
      <c r="D107" s="74"/>
      <c r="E107" s="147"/>
    </row>
    <row r="108" spans="4:5" ht="12.75">
      <c r="D108" s="74"/>
      <c r="E108" s="147"/>
    </row>
    <row r="109" spans="4:5" ht="12.75">
      <c r="D109" s="74"/>
      <c r="E109" s="147"/>
    </row>
    <row r="110" spans="4:5" ht="12.75">
      <c r="D110" s="74"/>
      <c r="E110" s="147"/>
    </row>
    <row r="111" spans="4:5" ht="12.75">
      <c r="D111" s="74"/>
      <c r="E111" s="147"/>
    </row>
    <row r="112" spans="4:5" ht="12.75">
      <c r="D112" s="74"/>
      <c r="E112" s="147"/>
    </row>
    <row r="113" spans="4:5" ht="12.75">
      <c r="D113" s="74"/>
      <c r="E113" s="147"/>
    </row>
    <row r="114" spans="4:5" ht="12.75">
      <c r="D114" s="74"/>
      <c r="E114" s="147"/>
    </row>
    <row r="115" spans="4:5" ht="12.75">
      <c r="D115" s="74"/>
      <c r="E115" s="147"/>
    </row>
    <row r="116" spans="4:5" ht="12.75">
      <c r="D116" s="74"/>
      <c r="E116" s="147"/>
    </row>
    <row r="117" spans="4:5" ht="12.75">
      <c r="D117" s="74"/>
      <c r="E117" s="147"/>
    </row>
    <row r="118" spans="4:5" ht="12.75">
      <c r="D118" s="74"/>
      <c r="E118" s="147"/>
    </row>
    <row r="119" spans="4:5" ht="12.75">
      <c r="D119" s="74"/>
      <c r="E119" s="147"/>
    </row>
    <row r="120" spans="4:5" ht="12.75">
      <c r="D120" s="74"/>
      <c r="E120" s="147"/>
    </row>
    <row r="121" spans="4:5" ht="12.75">
      <c r="D121" s="74"/>
      <c r="E121" s="147"/>
    </row>
    <row r="122" spans="4:5" ht="12.75">
      <c r="D122" s="74"/>
      <c r="E122" s="147"/>
    </row>
    <row r="123" spans="4:5" ht="12.75">
      <c r="D123" s="74"/>
      <c r="E123" s="147"/>
    </row>
    <row r="124" spans="4:5" ht="12.75">
      <c r="D124" s="74"/>
      <c r="E124" s="147"/>
    </row>
    <row r="125" spans="4:5" ht="12.75">
      <c r="D125" s="74"/>
      <c r="E125" s="147"/>
    </row>
    <row r="126" spans="4:5" ht="12.75">
      <c r="D126" s="74"/>
      <c r="E126" s="147"/>
    </row>
    <row r="127" spans="4:5" ht="12.75">
      <c r="D127" s="74"/>
      <c r="E127" s="147"/>
    </row>
    <row r="128" spans="4:5" ht="12.75">
      <c r="D128" s="74"/>
      <c r="E128" s="147"/>
    </row>
    <row r="129" spans="4:5" ht="12.75">
      <c r="D129" s="74"/>
      <c r="E129" s="147"/>
    </row>
    <row r="130" spans="4:5" ht="12.75">
      <c r="D130" s="74"/>
      <c r="E130" s="147"/>
    </row>
    <row r="131" spans="4:5" ht="12.75">
      <c r="D131" s="74"/>
      <c r="E131" s="147"/>
    </row>
    <row r="132" spans="4:5" ht="12.75">
      <c r="D132" s="74"/>
      <c r="E132" s="147"/>
    </row>
    <row r="133" spans="4:5" ht="12.75">
      <c r="D133" s="74"/>
      <c r="E133" s="147"/>
    </row>
    <row r="134" spans="4:5" ht="12.75">
      <c r="D134" s="74"/>
      <c r="E134" s="147"/>
    </row>
    <row r="135" spans="4:5" ht="12.75">
      <c r="D135" s="74"/>
      <c r="E135" s="147"/>
    </row>
    <row r="136" spans="4:5" ht="12.75">
      <c r="D136" s="74"/>
      <c r="E136" s="147"/>
    </row>
    <row r="137" spans="4:5" ht="12.75">
      <c r="D137" s="74"/>
      <c r="E137" s="147"/>
    </row>
    <row r="138" spans="4:5" ht="12.75">
      <c r="D138" s="74"/>
      <c r="E138" s="147"/>
    </row>
    <row r="139" spans="4:5" ht="12.75">
      <c r="D139" s="74"/>
      <c r="E139" s="147"/>
    </row>
    <row r="140" spans="4:5" ht="12.75">
      <c r="D140" s="74"/>
      <c r="E140" s="147"/>
    </row>
    <row r="141" spans="4:5" ht="12.75">
      <c r="D141" s="74"/>
      <c r="E141" s="147"/>
    </row>
    <row r="142" spans="4:5" ht="12.75">
      <c r="D142" s="74"/>
      <c r="E142" s="147"/>
    </row>
    <row r="143" ht="12.75">
      <c r="D143" s="74"/>
    </row>
    <row r="144" ht="12.75">
      <c r="D144" s="74"/>
    </row>
    <row r="145" ht="12.75">
      <c r="D145" s="74"/>
    </row>
    <row r="146" ht="12.75">
      <c r="D146" s="74"/>
    </row>
    <row r="147" ht="12.75">
      <c r="D147" s="74"/>
    </row>
    <row r="148" ht="12.75">
      <c r="D148" s="74"/>
    </row>
    <row r="149" spans="1:17" s="80" customFormat="1" ht="12.75">
      <c r="A149" s="71"/>
      <c r="B149" s="71"/>
      <c r="C149" s="71"/>
      <c r="D149" s="74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s="80" customFormat="1" ht="12.75">
      <c r="A150" s="71"/>
      <c r="B150" s="71"/>
      <c r="C150" s="71"/>
      <c r="D150" s="74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s="80" customFormat="1" ht="12.75">
      <c r="A151" s="71"/>
      <c r="B151" s="71"/>
      <c r="C151" s="71"/>
      <c r="D151" s="74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80" customFormat="1" ht="12.75">
      <c r="A152" s="71"/>
      <c r="B152" s="71"/>
      <c r="C152" s="71"/>
      <c r="D152" s="74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s="80" customFormat="1" ht="12.75">
      <c r="A153" s="71"/>
      <c r="B153" s="71"/>
      <c r="C153" s="71"/>
      <c r="D153" s="74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s="80" customFormat="1" ht="12.75">
      <c r="A154" s="71"/>
      <c r="B154" s="71"/>
      <c r="C154" s="71"/>
      <c r="D154" s="74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s="80" customFormat="1" ht="12.75">
      <c r="A155" s="71"/>
      <c r="B155" s="71"/>
      <c r="C155" s="71"/>
      <c r="D155" s="74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s="80" customFormat="1" ht="12.75">
      <c r="A156" s="71"/>
      <c r="B156" s="71"/>
      <c r="C156" s="71"/>
      <c r="D156" s="74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s="80" customFormat="1" ht="12.75">
      <c r="A157" s="71"/>
      <c r="B157" s="71"/>
      <c r="C157" s="71"/>
      <c r="D157" s="74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s="80" customFormat="1" ht="12.75">
      <c r="A158" s="71"/>
      <c r="B158" s="71"/>
      <c r="C158" s="71"/>
      <c r="D158" s="74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80" customFormat="1" ht="12.75">
      <c r="A159" s="71"/>
      <c r="B159" s="71"/>
      <c r="C159" s="71"/>
      <c r="D159" s="74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s="80" customFormat="1" ht="12.75">
      <c r="A160" s="71"/>
      <c r="B160" s="71"/>
      <c r="C160" s="71"/>
      <c r="D160" s="74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s="80" customFormat="1" ht="12.75">
      <c r="A161" s="71"/>
      <c r="B161" s="71"/>
      <c r="C161" s="71"/>
      <c r="D161" s="74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s="80" customFormat="1" ht="12.75">
      <c r="A162" s="71"/>
      <c r="B162" s="71"/>
      <c r="C162" s="71"/>
      <c r="D162" s="74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s="80" customFormat="1" ht="12.75">
      <c r="A163" s="71"/>
      <c r="B163" s="71"/>
      <c r="C163" s="71"/>
      <c r="D163" s="74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1:17" s="80" customFormat="1" ht="12.75">
      <c r="A164" s="71"/>
      <c r="B164" s="71"/>
      <c r="C164" s="71"/>
      <c r="D164" s="74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s="80" customFormat="1" ht="12.75">
      <c r="A165" s="71"/>
      <c r="B165" s="71"/>
      <c r="C165" s="71"/>
      <c r="D165" s="74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s="80" customFormat="1" ht="12.75">
      <c r="A166" s="71"/>
      <c r="B166" s="71"/>
      <c r="C166" s="71"/>
      <c r="D166" s="74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s="80" customFormat="1" ht="12.75">
      <c r="A167" s="71"/>
      <c r="B167" s="71"/>
      <c r="C167" s="71"/>
      <c r="D167" s="74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s="80" customFormat="1" ht="12.75">
      <c r="A168" s="71"/>
      <c r="B168" s="71"/>
      <c r="C168" s="71"/>
      <c r="D168" s="74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s="80" customFormat="1" ht="12.75">
      <c r="A169" s="71"/>
      <c r="B169" s="71"/>
      <c r="C169" s="71"/>
      <c r="D169" s="74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7" s="80" customFormat="1" ht="12.75">
      <c r="A170" s="71"/>
      <c r="B170" s="71"/>
      <c r="C170" s="71"/>
      <c r="D170" s="74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s="80" customFormat="1" ht="12.75">
      <c r="A171" s="71"/>
      <c r="B171" s="71"/>
      <c r="C171" s="71"/>
      <c r="D171" s="74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1:17" s="80" customFormat="1" ht="12.75">
      <c r="A172" s="71"/>
      <c r="B172" s="71"/>
      <c r="C172" s="71"/>
      <c r="D172" s="74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1:17" s="80" customFormat="1" ht="12.75">
      <c r="A173" s="71"/>
      <c r="B173" s="71"/>
      <c r="C173" s="71"/>
      <c r="D173" s="74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7" s="80" customFormat="1" ht="12.75">
      <c r="A174" s="71"/>
      <c r="B174" s="71"/>
      <c r="C174" s="71"/>
      <c r="D174" s="74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1:17" s="80" customFormat="1" ht="12.75">
      <c r="A175" s="71"/>
      <c r="B175" s="71"/>
      <c r="C175" s="71"/>
      <c r="D175" s="74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spans="1:17" s="80" customFormat="1" ht="12.75">
      <c r="A176" s="71"/>
      <c r="B176" s="71"/>
      <c r="C176" s="71"/>
      <c r="D176" s="74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1:17" s="80" customFormat="1" ht="12.75">
      <c r="A177" s="71"/>
      <c r="B177" s="71"/>
      <c r="C177" s="71"/>
      <c r="D177" s="74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1:17" s="80" customFormat="1" ht="12.75">
      <c r="A178" s="71"/>
      <c r="B178" s="71"/>
      <c r="C178" s="71"/>
      <c r="D178" s="74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</row>
    <row r="179" spans="1:17" s="80" customFormat="1" ht="12.75">
      <c r="A179" s="71"/>
      <c r="B179" s="71"/>
      <c r="C179" s="71"/>
      <c r="D179" s="74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spans="1:17" s="80" customFormat="1" ht="12.75">
      <c r="A180" s="71"/>
      <c r="B180" s="71"/>
      <c r="C180" s="71"/>
      <c r="D180" s="74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1:17" s="80" customFormat="1" ht="12.75">
      <c r="A181" s="71"/>
      <c r="B181" s="71"/>
      <c r="C181" s="71"/>
      <c r="D181" s="74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1:17" s="80" customFormat="1" ht="12.75">
      <c r="A182" s="71"/>
      <c r="B182" s="71"/>
      <c r="C182" s="71"/>
      <c r="D182" s="74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1:17" s="80" customFormat="1" ht="12.75">
      <c r="A183" s="71"/>
      <c r="B183" s="71"/>
      <c r="C183" s="71"/>
      <c r="D183" s="74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spans="1:17" s="80" customFormat="1" ht="12.75">
      <c r="A184" s="71"/>
      <c r="B184" s="71"/>
      <c r="C184" s="71"/>
      <c r="D184" s="74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s="80" customFormat="1" ht="12.75">
      <c r="A185" s="71"/>
      <c r="B185" s="71"/>
      <c r="C185" s="71"/>
      <c r="D185" s="74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1:17" s="80" customFormat="1" ht="12.75">
      <c r="A186" s="71"/>
      <c r="B186" s="71"/>
      <c r="C186" s="71"/>
      <c r="D186" s="74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1:17" s="80" customFormat="1" ht="12.75">
      <c r="A187" s="71"/>
      <c r="B187" s="71"/>
      <c r="C187" s="71"/>
      <c r="D187" s="74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1:17" s="80" customFormat="1" ht="12.75">
      <c r="A188" s="71"/>
      <c r="B188" s="71"/>
      <c r="C188" s="71"/>
      <c r="D188" s="74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1:17" s="80" customFormat="1" ht="12.75">
      <c r="A189" s="71"/>
      <c r="B189" s="71"/>
      <c r="C189" s="71"/>
      <c r="D189" s="74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1:17" s="80" customFormat="1" ht="12.75">
      <c r="A190" s="71"/>
      <c r="B190" s="71"/>
      <c r="C190" s="71"/>
      <c r="D190" s="74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spans="1:17" s="80" customFormat="1" ht="12.75">
      <c r="A191" s="71"/>
      <c r="B191" s="71"/>
      <c r="C191" s="71"/>
      <c r="D191" s="74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spans="1:17" s="80" customFormat="1" ht="12.75">
      <c r="A192" s="71"/>
      <c r="B192" s="71"/>
      <c r="C192" s="71"/>
      <c r="D192" s="74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1:17" s="80" customFormat="1" ht="12.75">
      <c r="A193" s="71"/>
      <c r="B193" s="71"/>
      <c r="C193" s="71"/>
      <c r="D193" s="74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</sheetData>
  <sheetProtection/>
  <mergeCells count="10">
    <mergeCell ref="A63:B63"/>
    <mergeCell ref="A64:B64"/>
    <mergeCell ref="A65:B65"/>
    <mergeCell ref="A66:B66"/>
    <mergeCell ref="F36:G36"/>
    <mergeCell ref="F37:G37"/>
    <mergeCell ref="F38:G38"/>
    <mergeCell ref="F39:G39"/>
    <mergeCell ref="A61:B61"/>
    <mergeCell ref="A62:B6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17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0.625" style="71" customWidth="1"/>
    <col min="2" max="2" width="39.75390625" style="71" customWidth="1"/>
    <col min="3" max="3" width="14.00390625" style="71" customWidth="1"/>
    <col min="4" max="4" width="11.125" style="71" customWidth="1"/>
    <col min="5" max="5" width="11.75390625" style="80" customWidth="1"/>
    <col min="6" max="6" width="8.125" style="71" customWidth="1"/>
    <col min="7" max="7" width="31.00390625" style="71" customWidth="1"/>
    <col min="8" max="8" width="9.125" style="71" customWidth="1"/>
    <col min="9" max="9" width="7.125" style="71" customWidth="1"/>
    <col min="10" max="10" width="9.125" style="71" customWidth="1"/>
    <col min="11" max="11" width="6.125" style="71" customWidth="1"/>
    <col min="12" max="12" width="6.00390625" style="71" customWidth="1"/>
    <col min="13" max="16384" width="9.125" style="71" customWidth="1"/>
  </cols>
  <sheetData>
    <row r="3" spans="1:10" ht="12.75">
      <c r="A3" s="70"/>
      <c r="B3" s="70"/>
      <c r="C3" s="154" t="s">
        <v>179</v>
      </c>
      <c r="D3" s="125"/>
      <c r="E3" s="71"/>
      <c r="H3" s="72"/>
      <c r="I3" s="70"/>
      <c r="J3" s="70"/>
    </row>
    <row r="4" spans="1:10" ht="12.75">
      <c r="A4" s="70"/>
      <c r="B4" s="70"/>
      <c r="C4" s="155" t="s">
        <v>543</v>
      </c>
      <c r="D4" s="125"/>
      <c r="E4" s="71"/>
      <c r="H4" s="72"/>
      <c r="I4" s="70"/>
      <c r="J4" s="70"/>
    </row>
    <row r="5" spans="1:10" ht="12.75">
      <c r="A5" s="70"/>
      <c r="B5" s="70"/>
      <c r="C5" s="156" t="s">
        <v>330</v>
      </c>
      <c r="D5" s="125"/>
      <c r="E5" s="71"/>
      <c r="H5" s="72"/>
      <c r="I5" s="70"/>
      <c r="J5" s="70"/>
    </row>
    <row r="6" spans="1:10" ht="12.75">
      <c r="A6" s="70"/>
      <c r="B6" s="70"/>
      <c r="E6" s="71"/>
      <c r="H6" s="72"/>
      <c r="I6" s="70"/>
      <c r="J6" s="70"/>
    </row>
    <row r="7" spans="1:5" ht="18" customHeight="1">
      <c r="A7" s="73"/>
      <c r="B7" s="150"/>
      <c r="C7" s="150"/>
      <c r="D7" s="73"/>
      <c r="E7" s="70"/>
    </row>
    <row r="8" spans="1:5" ht="18" customHeight="1">
      <c r="A8" s="152" t="s">
        <v>531</v>
      </c>
      <c r="C8" s="73"/>
      <c r="D8" s="74"/>
      <c r="E8" s="75"/>
    </row>
    <row r="9" spans="1:5" ht="20.25" customHeight="1">
      <c r="A9" s="161"/>
      <c r="B9" s="386" t="s">
        <v>532</v>
      </c>
      <c r="C9" s="73"/>
      <c r="D9" s="74"/>
      <c r="E9" s="75"/>
    </row>
    <row r="10" spans="1:5" ht="17.25" customHeight="1">
      <c r="A10" s="161" t="s">
        <v>538</v>
      </c>
      <c r="C10" s="73"/>
      <c r="D10" s="74"/>
      <c r="E10" s="75"/>
    </row>
    <row r="11" spans="1:5" ht="15" customHeight="1">
      <c r="A11" s="161"/>
      <c r="C11" s="73"/>
      <c r="D11" s="74"/>
      <c r="E11" s="75"/>
    </row>
    <row r="12" spans="1:5" ht="19.5" customHeight="1">
      <c r="A12" s="161"/>
      <c r="C12" s="73"/>
      <c r="D12" s="74"/>
      <c r="E12" s="75"/>
    </row>
    <row r="13" spans="1:5" ht="16.5" customHeight="1">
      <c r="A13" s="73"/>
      <c r="B13" s="76"/>
      <c r="C13" s="73"/>
      <c r="D13" s="164" t="s">
        <v>111</v>
      </c>
      <c r="E13" s="70"/>
    </row>
    <row r="14" spans="1:17" ht="55.5" customHeight="1">
      <c r="A14" s="77" t="s">
        <v>94</v>
      </c>
      <c r="B14" s="78" t="s">
        <v>180</v>
      </c>
      <c r="C14" s="78" t="s">
        <v>168</v>
      </c>
      <c r="D14" s="79" t="s">
        <v>176</v>
      </c>
      <c r="F14" s="81"/>
      <c r="G14" s="82"/>
      <c r="H14" s="82"/>
      <c r="I14" s="82"/>
      <c r="J14" s="82"/>
      <c r="K14" s="82"/>
      <c r="L14" s="83"/>
      <c r="M14" s="82"/>
      <c r="N14" s="82"/>
      <c r="O14" s="82"/>
      <c r="P14" s="82"/>
      <c r="Q14" s="82"/>
    </row>
    <row r="15" spans="1:17" ht="16.5" customHeight="1">
      <c r="A15" s="77" t="s">
        <v>17</v>
      </c>
      <c r="B15" s="158" t="s">
        <v>18</v>
      </c>
      <c r="C15" s="78" t="s">
        <v>19</v>
      </c>
      <c r="D15" s="78" t="s">
        <v>20</v>
      </c>
      <c r="F15" s="81"/>
      <c r="G15" s="82"/>
      <c r="H15" s="82"/>
      <c r="I15" s="82"/>
      <c r="J15" s="82"/>
      <c r="K15" s="82"/>
      <c r="L15" s="83"/>
      <c r="M15" s="82"/>
      <c r="N15" s="82"/>
      <c r="O15" s="82"/>
      <c r="P15" s="82"/>
      <c r="Q15" s="82"/>
    </row>
    <row r="16" spans="1:17" ht="25.5" customHeight="1">
      <c r="A16" s="172" t="s">
        <v>187</v>
      </c>
      <c r="B16" s="172" t="s">
        <v>188</v>
      </c>
      <c r="C16" s="86">
        <f>C17</f>
        <v>1027.5</v>
      </c>
      <c r="D16" s="163">
        <f>D17</f>
        <v>-4248.31832</v>
      </c>
      <c r="E16" s="4"/>
      <c r="F16" s="87"/>
      <c r="G16" s="88"/>
      <c r="H16" s="89"/>
      <c r="I16" s="90"/>
      <c r="J16" s="90"/>
      <c r="K16" s="90"/>
      <c r="L16" s="90"/>
      <c r="M16" s="91"/>
      <c r="N16" s="92"/>
      <c r="O16" s="92"/>
      <c r="P16" s="92"/>
      <c r="Q16" s="92"/>
    </row>
    <row r="17" spans="1:17" ht="28.5" customHeight="1">
      <c r="A17" s="173" t="s">
        <v>189</v>
      </c>
      <c r="B17" s="173" t="s">
        <v>499</v>
      </c>
      <c r="C17" s="97">
        <v>1027.5</v>
      </c>
      <c r="D17" s="97">
        <v>-4248.31832</v>
      </c>
      <c r="E17" s="4"/>
      <c r="F17" s="87"/>
      <c r="G17" s="88"/>
      <c r="H17" s="94"/>
      <c r="I17" s="95"/>
      <c r="J17" s="95"/>
      <c r="K17" s="95"/>
      <c r="L17" s="95"/>
      <c r="M17" s="91"/>
      <c r="N17" s="92"/>
      <c r="O17" s="92"/>
      <c r="P17" s="92"/>
      <c r="Q17" s="92"/>
    </row>
    <row r="18" spans="1:17" ht="12" customHeight="1">
      <c r="A18" s="116"/>
      <c r="B18" s="117"/>
      <c r="D18" s="74"/>
      <c r="E18" s="4"/>
      <c r="F18" s="398"/>
      <c r="G18" s="398"/>
      <c r="H18" s="114"/>
      <c r="I18" s="114"/>
      <c r="J18" s="114"/>
      <c r="K18" s="114"/>
      <c r="L18" s="1"/>
      <c r="M18" s="115"/>
      <c r="N18" s="118"/>
      <c r="O18" s="118"/>
      <c r="P18" s="118"/>
      <c r="Q18" s="118"/>
    </row>
    <row r="19" spans="1:17" ht="13.5" customHeight="1">
      <c r="A19" s="119"/>
      <c r="D19" s="40"/>
      <c r="E19" s="4"/>
      <c r="F19" s="398"/>
      <c r="G19" s="398"/>
      <c r="H19" s="114"/>
      <c r="I19" s="114"/>
      <c r="J19" s="114"/>
      <c r="K19" s="114"/>
      <c r="L19" s="1"/>
      <c r="M19" s="118"/>
      <c r="N19" s="118"/>
      <c r="O19" s="118"/>
      <c r="P19" s="118"/>
      <c r="Q19" s="118"/>
    </row>
    <row r="20" spans="1:17" ht="12" customHeight="1">
      <c r="A20" s="119"/>
      <c r="D20" s="123"/>
      <c r="E20" s="4"/>
      <c r="F20" s="398"/>
      <c r="G20" s="398"/>
      <c r="H20" s="114"/>
      <c r="I20" s="114"/>
      <c r="J20" s="114"/>
      <c r="K20" s="114"/>
      <c r="L20" s="1"/>
      <c r="M20" s="118"/>
      <c r="N20" s="118"/>
      <c r="O20" s="118"/>
      <c r="P20" s="118"/>
      <c r="Q20" s="118"/>
    </row>
    <row r="21" spans="4:17" ht="16.5" customHeight="1">
      <c r="D21" s="125"/>
      <c r="E21" s="4"/>
      <c r="F21" s="107"/>
      <c r="G21" s="107"/>
      <c r="H21" s="1"/>
      <c r="I21" s="1"/>
      <c r="J21" s="1"/>
      <c r="K21" s="1"/>
      <c r="L21" s="1"/>
      <c r="M21" s="119"/>
      <c r="N21" s="119"/>
      <c r="O21" s="119"/>
      <c r="P21" s="119"/>
      <c r="Q21" s="119"/>
    </row>
    <row r="22" spans="1:17" ht="17.25" customHeight="1">
      <c r="A22" s="126"/>
      <c r="B22" s="70"/>
      <c r="D22" s="127"/>
      <c r="G22" s="7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4:7" ht="12.75">
      <c r="D23" s="74"/>
      <c r="E23" s="4"/>
      <c r="F23" s="128"/>
      <c r="G23" s="74"/>
    </row>
    <row r="24" spans="2:7" ht="12.75">
      <c r="B24" s="70"/>
      <c r="D24" s="130"/>
      <c r="E24" s="129"/>
      <c r="F24" s="74"/>
      <c r="G24" s="74"/>
    </row>
    <row r="25" spans="2:7" ht="12.75">
      <c r="B25"/>
      <c r="D25" s="74"/>
      <c r="E25" s="129"/>
      <c r="F25" s="74"/>
      <c r="G25" s="74"/>
    </row>
    <row r="26" spans="2:7" ht="12.75">
      <c r="B26"/>
      <c r="D26" s="74"/>
      <c r="E26" s="131"/>
      <c r="F26" s="74"/>
      <c r="G26" s="74"/>
    </row>
    <row r="27" spans="2:7" ht="15.75">
      <c r="B27" s="70"/>
      <c r="C27" s="132"/>
      <c r="D27" s="133"/>
      <c r="E27" s="131"/>
      <c r="F27" s="74"/>
      <c r="G27" s="74"/>
    </row>
    <row r="28" spans="2:7" ht="12.75">
      <c r="B28" s="103"/>
      <c r="C28" s="74"/>
      <c r="D28" s="74"/>
      <c r="E28" s="129"/>
      <c r="F28" s="74"/>
      <c r="G28" s="74"/>
    </row>
    <row r="29" spans="2:7" ht="12.75">
      <c r="B29" s="74"/>
      <c r="C29" s="74"/>
      <c r="D29" s="74"/>
      <c r="E29"/>
      <c r="F29" s="74"/>
      <c r="G29" s="74"/>
    </row>
    <row r="30" spans="2:7" ht="12.75">
      <c r="B30" s="74"/>
      <c r="C30" s="74"/>
      <c r="D30" s="74"/>
      <c r="E30"/>
      <c r="F30" s="74"/>
      <c r="G30" s="74"/>
    </row>
    <row r="31" spans="2:7" ht="12.75">
      <c r="B31" s="103"/>
      <c r="C31" s="74"/>
      <c r="D31" s="74"/>
      <c r="E31" s="4"/>
      <c r="F31" s="74"/>
      <c r="G31" s="74"/>
    </row>
    <row r="32" spans="4:7" ht="16.5" customHeight="1">
      <c r="D32" s="74"/>
      <c r="E32" s="129"/>
      <c r="F32"/>
      <c r="G32" s="74"/>
    </row>
    <row r="33" spans="1:7" ht="17.25" customHeight="1">
      <c r="A33" s="70"/>
      <c r="B33" s="70"/>
      <c r="C33" s="70"/>
      <c r="D33" s="136"/>
      <c r="E33" s="73"/>
      <c r="F33" s="74"/>
      <c r="G33" s="74"/>
    </row>
    <row r="34" spans="1:7" ht="20.25" customHeight="1">
      <c r="A34" s="70"/>
      <c r="B34" s="70"/>
      <c r="C34" s="70"/>
      <c r="D34" s="73"/>
      <c r="E34" s="129"/>
      <c r="F34" s="137"/>
      <c r="G34" s="74"/>
    </row>
    <row r="35" spans="1:7" ht="12.75">
      <c r="A35" s="70"/>
      <c r="B35" s="70"/>
      <c r="C35" s="70"/>
      <c r="D35" s="73"/>
      <c r="E35" s="129"/>
      <c r="F35" s="137"/>
      <c r="G35" s="74"/>
    </row>
    <row r="36" spans="1:7" ht="12.75">
      <c r="A36" s="70"/>
      <c r="B36" s="70"/>
      <c r="C36" s="70"/>
      <c r="D36" s="73"/>
      <c r="E36" s="129"/>
      <c r="F36" s="138"/>
      <c r="G36" s="74"/>
    </row>
    <row r="37" spans="1:10" ht="12.75">
      <c r="A37" s="70"/>
      <c r="B37" s="70"/>
      <c r="C37" s="70"/>
      <c r="D37" s="73"/>
      <c r="E37"/>
      <c r="F37"/>
      <c r="G37"/>
      <c r="H37"/>
      <c r="I37"/>
      <c r="J37"/>
    </row>
    <row r="38" spans="1:10" ht="12.75">
      <c r="A38" s="70"/>
      <c r="B38" s="70"/>
      <c r="C38" s="70"/>
      <c r="D38" s="73"/>
      <c r="E38"/>
      <c r="F38"/>
      <c r="G38"/>
      <c r="H38"/>
      <c r="I38"/>
      <c r="J38"/>
    </row>
    <row r="39" spans="1:10" ht="12.75">
      <c r="A39" s="70"/>
      <c r="B39" s="70"/>
      <c r="C39" s="70"/>
      <c r="D39" s="73"/>
      <c r="E39"/>
      <c r="F39"/>
      <c r="G39"/>
      <c r="H39"/>
      <c r="I39"/>
      <c r="J39"/>
    </row>
    <row r="40" spans="1:10" s="134" customFormat="1" ht="41.25" customHeight="1">
      <c r="A40" s="139"/>
      <c r="D40" s="135"/>
      <c r="E40"/>
      <c r="F40"/>
      <c r="G40"/>
      <c r="H40"/>
      <c r="I40"/>
      <c r="J40"/>
    </row>
    <row r="41" spans="1:10" s="134" customFormat="1" ht="34.5" customHeight="1">
      <c r="A41" s="116"/>
      <c r="D41" s="135"/>
      <c r="E41"/>
      <c r="F41"/>
      <c r="G41"/>
      <c r="H41"/>
      <c r="I41"/>
      <c r="J41"/>
    </row>
    <row r="42" spans="1:10" s="140" customFormat="1" ht="48.75" customHeight="1">
      <c r="A42" s="399"/>
      <c r="B42" s="399"/>
      <c r="D42" s="142"/>
      <c r="E42"/>
      <c r="F42"/>
      <c r="G42"/>
      <c r="H42"/>
      <c r="I42"/>
      <c r="J42"/>
    </row>
    <row r="43" spans="1:10" ht="35.25" customHeight="1">
      <c r="A43" s="399"/>
      <c r="B43" s="399"/>
      <c r="C43" s="132"/>
      <c r="D43" s="142"/>
      <c r="E43"/>
      <c r="F43"/>
      <c r="G43" s="143"/>
      <c r="H43"/>
      <c r="I43"/>
      <c r="J43"/>
    </row>
    <row r="44" spans="1:10" ht="15.75">
      <c r="A44" s="397"/>
      <c r="B44" s="397"/>
      <c r="C44" s="144"/>
      <c r="D44" s="142"/>
      <c r="E44"/>
      <c r="F44"/>
      <c r="G44"/>
      <c r="H44"/>
      <c r="I44"/>
      <c r="J44"/>
    </row>
    <row r="45" spans="1:10" ht="15.75">
      <c r="A45" s="397"/>
      <c r="B45" s="397"/>
      <c r="C45" s="144"/>
      <c r="D45" s="142"/>
      <c r="E45"/>
      <c r="F45"/>
      <c r="G45"/>
      <c r="H45"/>
      <c r="I45"/>
      <c r="J45"/>
    </row>
    <row r="46" spans="1:5" ht="32.25" customHeight="1">
      <c r="A46" s="397"/>
      <c r="B46" s="397"/>
      <c r="C46" s="144"/>
      <c r="D46" s="142"/>
      <c r="E46" s="141"/>
    </row>
    <row r="47" spans="1:5" ht="30" customHeight="1">
      <c r="A47" s="397"/>
      <c r="B47" s="397"/>
      <c r="C47" s="144"/>
      <c r="D47" s="142"/>
      <c r="E47" s="141"/>
    </row>
    <row r="48" spans="1:5" ht="12.75">
      <c r="A48" s="125"/>
      <c r="B48" s="125"/>
      <c r="C48" s="125"/>
      <c r="D48" s="73"/>
      <c r="E48" s="70"/>
    </row>
    <row r="49" spans="1:5" ht="12.75">
      <c r="A49" s="125"/>
      <c r="B49" s="70"/>
      <c r="C49" s="125"/>
      <c r="D49" s="73"/>
      <c r="E49" s="70"/>
    </row>
    <row r="50" spans="1:4" ht="12.75">
      <c r="A50" s="125"/>
      <c r="D50" s="74"/>
    </row>
    <row r="51" spans="1:5" ht="12.75">
      <c r="A51" s="145"/>
      <c r="B51" s="125"/>
      <c r="C51" s="125"/>
      <c r="D51" s="124"/>
      <c r="E51" s="146"/>
    </row>
    <row r="52" spans="2:5" ht="12.75">
      <c r="B52" s="125"/>
      <c r="C52" s="125"/>
      <c r="D52" s="124"/>
      <c r="E52" s="146"/>
    </row>
    <row r="53" spans="1:5" ht="12.75">
      <c r="A53" s="125"/>
      <c r="B53" s="125"/>
      <c r="C53" s="125"/>
      <c r="D53" s="124"/>
      <c r="E53" s="147"/>
    </row>
    <row r="54" spans="1:5" ht="12.75">
      <c r="A54" s="125"/>
      <c r="B54" s="148"/>
      <c r="C54" s="125"/>
      <c r="D54" s="74"/>
      <c r="E54" s="71"/>
    </row>
    <row r="55" spans="1:5" ht="12.75">
      <c r="A55" s="125"/>
      <c r="B55" s="125"/>
      <c r="C55" s="125"/>
      <c r="D55" s="124"/>
      <c r="E55" s="147"/>
    </row>
    <row r="56" spans="1:5" ht="12.75">
      <c r="A56" s="125"/>
      <c r="B56" s="125"/>
      <c r="C56" s="125"/>
      <c r="D56" s="124"/>
      <c r="E56" s="147"/>
    </row>
    <row r="57" spans="1:5" ht="12.75">
      <c r="A57" s="125"/>
      <c r="B57" s="125"/>
      <c r="C57" s="125"/>
      <c r="D57" s="124"/>
      <c r="E57" s="147"/>
    </row>
    <row r="58" spans="1:5" ht="12.75">
      <c r="A58" s="125"/>
      <c r="B58" s="125"/>
      <c r="C58" s="125"/>
      <c r="D58" s="124"/>
      <c r="E58" s="147"/>
    </row>
    <row r="59" spans="1:5" ht="12.75">
      <c r="A59" s="125"/>
      <c r="B59" s="125"/>
      <c r="C59" s="125"/>
      <c r="D59" s="124"/>
      <c r="E59" s="147"/>
    </row>
    <row r="60" spans="1:5" ht="12.75">
      <c r="A60" s="125"/>
      <c r="B60" s="125"/>
      <c r="C60" s="125"/>
      <c r="D60" s="124"/>
      <c r="E60" s="147"/>
    </row>
    <row r="61" spans="4:5" ht="12.75">
      <c r="D61" s="74"/>
      <c r="E61" s="147"/>
    </row>
    <row r="62" spans="4:5" ht="12.75">
      <c r="D62" s="74"/>
      <c r="E62" s="147"/>
    </row>
    <row r="63" spans="4:5" ht="12.75">
      <c r="D63" s="74"/>
      <c r="E63" s="147"/>
    </row>
    <row r="64" spans="4:5" ht="12.75">
      <c r="D64" s="74"/>
      <c r="E64" s="147"/>
    </row>
    <row r="65" spans="4:5" ht="12.75">
      <c r="D65" s="74"/>
      <c r="E65" s="147"/>
    </row>
    <row r="66" spans="4:5" ht="12.75">
      <c r="D66" s="74"/>
      <c r="E66" s="147"/>
    </row>
    <row r="67" spans="4:5" ht="12.75">
      <c r="D67" s="74"/>
      <c r="E67" s="147"/>
    </row>
    <row r="68" spans="4:5" ht="12.75">
      <c r="D68" s="74"/>
      <c r="E68" s="147"/>
    </row>
    <row r="69" spans="4:5" ht="12.75">
      <c r="D69" s="74"/>
      <c r="E69" s="147"/>
    </row>
    <row r="70" spans="4:5" ht="12.75">
      <c r="D70" s="74"/>
      <c r="E70" s="147"/>
    </row>
    <row r="71" spans="4:5" ht="12.75">
      <c r="D71" s="74"/>
      <c r="E71" s="147"/>
    </row>
    <row r="72" spans="4:5" ht="12.75">
      <c r="D72" s="74"/>
      <c r="E72" s="147"/>
    </row>
    <row r="73" spans="4:5" ht="12.75">
      <c r="D73" s="74"/>
      <c r="E73" s="147"/>
    </row>
    <row r="74" spans="4:5" ht="12.75">
      <c r="D74" s="74"/>
      <c r="E74" s="147"/>
    </row>
    <row r="75" spans="4:5" ht="12.75">
      <c r="D75" s="74"/>
      <c r="E75" s="147"/>
    </row>
    <row r="76" spans="4:5" ht="12.75">
      <c r="D76" s="74"/>
      <c r="E76" s="147"/>
    </row>
    <row r="77" spans="4:5" ht="12.75">
      <c r="D77" s="74"/>
      <c r="E77" s="147"/>
    </row>
    <row r="78" spans="4:5" ht="12.75">
      <c r="D78" s="74"/>
      <c r="E78" s="147"/>
    </row>
    <row r="79" spans="4:5" ht="12.75">
      <c r="D79" s="74"/>
      <c r="E79" s="147"/>
    </row>
    <row r="80" spans="4:5" ht="12.75">
      <c r="D80" s="74"/>
      <c r="E80" s="147"/>
    </row>
    <row r="81" spans="4:5" ht="12.75">
      <c r="D81" s="74"/>
      <c r="E81" s="147"/>
    </row>
    <row r="82" spans="4:5" ht="12.75">
      <c r="D82" s="74"/>
      <c r="E82" s="147"/>
    </row>
    <row r="83" spans="4:5" ht="12.75">
      <c r="D83" s="74"/>
      <c r="E83" s="147"/>
    </row>
    <row r="84" spans="4:5" ht="12.75">
      <c r="D84" s="74"/>
      <c r="E84" s="147"/>
    </row>
    <row r="85" spans="4:5" ht="12.75">
      <c r="D85" s="74"/>
      <c r="E85" s="147"/>
    </row>
    <row r="86" spans="4:5" ht="12.75">
      <c r="D86" s="74"/>
      <c r="E86" s="147"/>
    </row>
    <row r="87" spans="4:5" ht="12.75">
      <c r="D87" s="74"/>
      <c r="E87" s="147"/>
    </row>
    <row r="88" spans="4:5" ht="12.75">
      <c r="D88" s="74"/>
      <c r="E88" s="147"/>
    </row>
    <row r="89" spans="4:5" ht="12.75">
      <c r="D89" s="74"/>
      <c r="E89" s="147"/>
    </row>
    <row r="90" spans="4:5" ht="12.75">
      <c r="D90" s="74"/>
      <c r="E90" s="147"/>
    </row>
    <row r="91" spans="4:5" ht="12.75">
      <c r="D91" s="74"/>
      <c r="E91" s="147"/>
    </row>
    <row r="92" spans="4:5" ht="12.75">
      <c r="D92" s="74"/>
      <c r="E92" s="147"/>
    </row>
    <row r="93" spans="4:5" ht="12.75">
      <c r="D93" s="74"/>
      <c r="E93" s="147"/>
    </row>
    <row r="94" spans="4:5" ht="12.75">
      <c r="D94" s="74"/>
      <c r="E94" s="147"/>
    </row>
    <row r="95" spans="4:5" ht="12.75">
      <c r="D95" s="74"/>
      <c r="E95" s="147"/>
    </row>
    <row r="96" spans="4:5" ht="12.75">
      <c r="D96" s="74"/>
      <c r="E96" s="147"/>
    </row>
    <row r="97" spans="4:5" ht="12.75">
      <c r="D97" s="74"/>
      <c r="E97" s="147"/>
    </row>
    <row r="98" spans="4:5" ht="12.75">
      <c r="D98" s="74"/>
      <c r="E98" s="147"/>
    </row>
    <row r="99" spans="4:5" ht="12.75">
      <c r="D99" s="74"/>
      <c r="E99" s="147"/>
    </row>
    <row r="100" spans="4:5" ht="12.75">
      <c r="D100" s="74"/>
      <c r="E100" s="147"/>
    </row>
    <row r="101" spans="4:5" ht="12.75">
      <c r="D101" s="74"/>
      <c r="E101" s="147"/>
    </row>
    <row r="102" spans="4:5" ht="12.75">
      <c r="D102" s="74"/>
      <c r="E102" s="147"/>
    </row>
    <row r="103" spans="4:5" ht="12.75">
      <c r="D103" s="74"/>
      <c r="E103" s="147"/>
    </row>
    <row r="104" spans="4:5" ht="12.75">
      <c r="D104" s="74"/>
      <c r="E104" s="147"/>
    </row>
    <row r="105" spans="4:5" ht="12.75">
      <c r="D105" s="74"/>
      <c r="E105" s="147"/>
    </row>
    <row r="106" spans="4:5" ht="12.75">
      <c r="D106" s="74"/>
      <c r="E106" s="147"/>
    </row>
    <row r="107" spans="4:5" ht="12.75">
      <c r="D107" s="74"/>
      <c r="E107" s="147"/>
    </row>
    <row r="108" spans="4:5" ht="12.75">
      <c r="D108" s="74"/>
      <c r="E108" s="147"/>
    </row>
    <row r="109" spans="4:5" ht="12.75">
      <c r="D109" s="74"/>
      <c r="E109" s="147"/>
    </row>
    <row r="110" spans="4:5" ht="12.75">
      <c r="D110" s="74"/>
      <c r="E110" s="147"/>
    </row>
    <row r="111" spans="4:5" ht="12.75">
      <c r="D111" s="74"/>
      <c r="E111" s="147"/>
    </row>
    <row r="112" spans="4:5" ht="12.75">
      <c r="D112" s="74"/>
      <c r="E112" s="147"/>
    </row>
    <row r="113" spans="4:5" ht="12.75">
      <c r="D113" s="74"/>
      <c r="E113" s="147"/>
    </row>
    <row r="114" spans="4:5" ht="12.75">
      <c r="D114" s="74"/>
      <c r="E114" s="147"/>
    </row>
    <row r="115" spans="4:5" ht="12.75">
      <c r="D115" s="74"/>
      <c r="E115" s="147"/>
    </row>
    <row r="116" spans="4:5" ht="12.75">
      <c r="D116" s="74"/>
      <c r="E116" s="147"/>
    </row>
    <row r="117" spans="4:5" ht="12.75">
      <c r="D117" s="74"/>
      <c r="E117" s="147"/>
    </row>
    <row r="118" spans="4:5" ht="12.75">
      <c r="D118" s="74"/>
      <c r="E118" s="147"/>
    </row>
    <row r="119" spans="4:5" ht="12.75">
      <c r="D119" s="74"/>
      <c r="E119" s="147"/>
    </row>
    <row r="120" spans="4:5" ht="12.75">
      <c r="D120" s="74"/>
      <c r="E120" s="147"/>
    </row>
    <row r="121" spans="4:5" ht="12.75">
      <c r="D121" s="74"/>
      <c r="E121" s="147"/>
    </row>
    <row r="122" spans="4:5" ht="12.75">
      <c r="D122" s="74"/>
      <c r="E122" s="147"/>
    </row>
    <row r="123" spans="4:5" ht="12.75">
      <c r="D123" s="74"/>
      <c r="E123" s="147"/>
    </row>
    <row r="124" ht="12.75">
      <c r="D124" s="74"/>
    </row>
    <row r="125" ht="12.75">
      <c r="D125" s="74"/>
    </row>
    <row r="126" ht="12.75">
      <c r="D126" s="74"/>
    </row>
    <row r="127" ht="12.75">
      <c r="D127" s="74"/>
    </row>
    <row r="128" ht="12.75">
      <c r="D128" s="74"/>
    </row>
    <row r="129" ht="12.75">
      <c r="D129" s="74"/>
    </row>
    <row r="130" spans="1:17" s="80" customFormat="1" ht="12.75">
      <c r="A130" s="71"/>
      <c r="B130" s="71"/>
      <c r="C130" s="71"/>
      <c r="D130" s="74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s="80" customFormat="1" ht="12.75">
      <c r="A131" s="71"/>
      <c r="B131" s="71"/>
      <c r="C131" s="71"/>
      <c r="D131" s="74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s="80" customFormat="1" ht="12.75">
      <c r="A132" s="71"/>
      <c r="B132" s="71"/>
      <c r="C132" s="71"/>
      <c r="D132" s="74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s="80" customFormat="1" ht="12.75">
      <c r="A133" s="71"/>
      <c r="B133" s="71"/>
      <c r="C133" s="71"/>
      <c r="D133" s="74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s="80" customFormat="1" ht="12.75">
      <c r="A134" s="71"/>
      <c r="B134" s="71"/>
      <c r="C134" s="71"/>
      <c r="D134" s="74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s="80" customFormat="1" ht="12.75">
      <c r="A135" s="71"/>
      <c r="B135" s="71"/>
      <c r="C135" s="71"/>
      <c r="D135" s="74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s="80" customFormat="1" ht="12.75">
      <c r="A136" s="71"/>
      <c r="B136" s="71"/>
      <c r="C136" s="71"/>
      <c r="D136" s="74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s="80" customFormat="1" ht="12.75">
      <c r="A137" s="71"/>
      <c r="B137" s="71"/>
      <c r="C137" s="71"/>
      <c r="D137" s="74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s="80" customFormat="1" ht="12.75">
      <c r="A138" s="71"/>
      <c r="B138" s="71"/>
      <c r="C138" s="71"/>
      <c r="D138" s="74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s="80" customFormat="1" ht="12.75">
      <c r="A139" s="71"/>
      <c r="B139" s="71"/>
      <c r="C139" s="71"/>
      <c r="D139" s="74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s="80" customFormat="1" ht="12.75">
      <c r="A140" s="71"/>
      <c r="B140" s="71"/>
      <c r="C140" s="71"/>
      <c r="D140" s="74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s="80" customFormat="1" ht="12.75">
      <c r="A141" s="71"/>
      <c r="B141" s="71"/>
      <c r="C141" s="71"/>
      <c r="D141" s="74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s="80" customFormat="1" ht="12.75">
      <c r="A142" s="71"/>
      <c r="B142" s="71"/>
      <c r="C142" s="71"/>
      <c r="D142" s="74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s="80" customFormat="1" ht="12.75">
      <c r="A143" s="71"/>
      <c r="B143" s="71"/>
      <c r="C143" s="71"/>
      <c r="D143" s="74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s="80" customFormat="1" ht="12.75">
      <c r="A144" s="71"/>
      <c r="B144" s="71"/>
      <c r="C144" s="71"/>
      <c r="D144" s="74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1:17" s="80" customFormat="1" ht="12.75">
      <c r="A145" s="71"/>
      <c r="B145" s="71"/>
      <c r="C145" s="71"/>
      <c r="D145" s="74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1:17" s="80" customFormat="1" ht="12.75">
      <c r="A146" s="71"/>
      <c r="B146" s="71"/>
      <c r="C146" s="71"/>
      <c r="D146" s="74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s="80" customFormat="1" ht="12.75">
      <c r="A147" s="71"/>
      <c r="B147" s="71"/>
      <c r="C147" s="71"/>
      <c r="D147" s="74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s="80" customFormat="1" ht="12.75">
      <c r="A148" s="71"/>
      <c r="B148" s="71"/>
      <c r="C148" s="71"/>
      <c r="D148" s="74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spans="1:17" s="80" customFormat="1" ht="12.75">
      <c r="A149" s="71"/>
      <c r="B149" s="71"/>
      <c r="C149" s="71"/>
      <c r="D149" s="74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s="80" customFormat="1" ht="12.75">
      <c r="A150" s="71"/>
      <c r="B150" s="71"/>
      <c r="C150" s="71"/>
      <c r="D150" s="74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s="80" customFormat="1" ht="12.75">
      <c r="A151" s="71"/>
      <c r="B151" s="71"/>
      <c r="C151" s="71"/>
      <c r="D151" s="74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s="80" customFormat="1" ht="12.75">
      <c r="A152" s="71"/>
      <c r="B152" s="71"/>
      <c r="C152" s="71"/>
      <c r="D152" s="74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s="80" customFormat="1" ht="12.75">
      <c r="A153" s="71"/>
      <c r="B153" s="71"/>
      <c r="C153" s="71"/>
      <c r="D153" s="74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s="80" customFormat="1" ht="12.75">
      <c r="A154" s="71"/>
      <c r="B154" s="71"/>
      <c r="C154" s="71"/>
      <c r="D154" s="74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7" s="80" customFormat="1" ht="12.75">
      <c r="A155" s="71"/>
      <c r="B155" s="71"/>
      <c r="C155" s="71"/>
      <c r="D155" s="74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s="80" customFormat="1" ht="12.75">
      <c r="A156" s="71"/>
      <c r="B156" s="71"/>
      <c r="C156" s="71"/>
      <c r="D156" s="74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s="80" customFormat="1" ht="12.75">
      <c r="A157" s="71"/>
      <c r="B157" s="71"/>
      <c r="C157" s="71"/>
      <c r="D157" s="74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s="80" customFormat="1" ht="12.75">
      <c r="A158" s="71"/>
      <c r="B158" s="71"/>
      <c r="C158" s="71"/>
      <c r="D158" s="74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s="80" customFormat="1" ht="12.75">
      <c r="A159" s="71"/>
      <c r="B159" s="71"/>
      <c r="C159" s="71"/>
      <c r="D159" s="74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s="80" customFormat="1" ht="12.75">
      <c r="A160" s="71"/>
      <c r="B160" s="71"/>
      <c r="C160" s="71"/>
      <c r="D160" s="74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s="80" customFormat="1" ht="12.75">
      <c r="A161" s="71"/>
      <c r="B161" s="71"/>
      <c r="C161" s="71"/>
      <c r="D161" s="74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s="80" customFormat="1" ht="12.75">
      <c r="A162" s="71"/>
      <c r="B162" s="71"/>
      <c r="C162" s="71"/>
      <c r="D162" s="74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s="80" customFormat="1" ht="12.75">
      <c r="A163" s="71"/>
      <c r="B163" s="71"/>
      <c r="C163" s="71"/>
      <c r="D163" s="74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1:17" s="80" customFormat="1" ht="12.75">
      <c r="A164" s="71"/>
      <c r="B164" s="71"/>
      <c r="C164" s="71"/>
      <c r="D164" s="74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s="80" customFormat="1" ht="12.75">
      <c r="A165" s="71"/>
      <c r="B165" s="71"/>
      <c r="C165" s="71"/>
      <c r="D165" s="74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s="80" customFormat="1" ht="12.75">
      <c r="A166" s="71"/>
      <c r="B166" s="71"/>
      <c r="C166" s="71"/>
      <c r="D166" s="74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s="80" customFormat="1" ht="12.75">
      <c r="A167" s="71"/>
      <c r="B167" s="71"/>
      <c r="C167" s="71"/>
      <c r="D167" s="74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s="80" customFormat="1" ht="12.75">
      <c r="A168" s="71"/>
      <c r="B168" s="71"/>
      <c r="C168" s="71"/>
      <c r="D168" s="74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s="80" customFormat="1" ht="12.75">
      <c r="A169" s="71"/>
      <c r="B169" s="71"/>
      <c r="C169" s="71"/>
      <c r="D169" s="74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7" s="80" customFormat="1" ht="12.75">
      <c r="A170" s="71"/>
      <c r="B170" s="71"/>
      <c r="C170" s="71"/>
      <c r="D170" s="74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s="80" customFormat="1" ht="12.75">
      <c r="A171" s="71"/>
      <c r="B171" s="71"/>
      <c r="C171" s="71"/>
      <c r="D171" s="74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1:17" s="80" customFormat="1" ht="12.75">
      <c r="A172" s="71"/>
      <c r="B172" s="71"/>
      <c r="C172" s="71"/>
      <c r="D172" s="74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1:17" s="80" customFormat="1" ht="12.75">
      <c r="A173" s="71"/>
      <c r="B173" s="71"/>
      <c r="C173" s="71"/>
      <c r="D173" s="74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7" s="80" customFormat="1" ht="12.75">
      <c r="A174" s="71"/>
      <c r="B174" s="71"/>
      <c r="C174" s="71"/>
      <c r="D174" s="74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</sheetData>
  <sheetProtection/>
  <mergeCells count="9">
    <mergeCell ref="A44:B44"/>
    <mergeCell ref="A45:B45"/>
    <mergeCell ref="A46:B46"/>
    <mergeCell ref="A47:B47"/>
    <mergeCell ref="F18:G18"/>
    <mergeCell ref="F19:G19"/>
    <mergeCell ref="F20:G20"/>
    <mergeCell ref="A42:B42"/>
    <mergeCell ref="A43:B43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8.875" style="71" customWidth="1"/>
    <col min="2" max="2" width="39.75390625" style="71" customWidth="1"/>
    <col min="3" max="3" width="11.125" style="71" customWidth="1"/>
    <col min="4" max="4" width="11.75390625" style="80" customWidth="1"/>
    <col min="5" max="5" width="8.125" style="71" customWidth="1"/>
    <col min="6" max="6" width="31.00390625" style="71" customWidth="1"/>
    <col min="7" max="7" width="9.125" style="71" customWidth="1"/>
    <col min="8" max="8" width="7.125" style="71" customWidth="1"/>
    <col min="9" max="9" width="9.125" style="71" customWidth="1"/>
    <col min="10" max="10" width="6.125" style="71" customWidth="1"/>
    <col min="11" max="11" width="6.00390625" style="71" customWidth="1"/>
    <col min="12" max="16384" width="9.125" style="71" customWidth="1"/>
  </cols>
  <sheetData>
    <row r="1" spans="2:6" ht="12.75">
      <c r="B1" s="70"/>
      <c r="C1" s="130"/>
      <c r="D1" s="129"/>
      <c r="E1" s="74"/>
      <c r="F1" s="74"/>
    </row>
    <row r="2" spans="1:6" ht="12.75">
      <c r="A2" s="6"/>
      <c r="B2" s="171" t="s">
        <v>186</v>
      </c>
      <c r="C2" s="165"/>
      <c r="D2" s="131"/>
      <c r="E2" s="74"/>
      <c r="F2" s="74"/>
    </row>
    <row r="3" spans="1:6" ht="12.75">
      <c r="A3" s="6"/>
      <c r="B3" s="171" t="s">
        <v>546</v>
      </c>
      <c r="C3" s="165"/>
      <c r="D3" s="131"/>
      <c r="E3" s="74"/>
      <c r="F3" s="74"/>
    </row>
    <row r="4" spans="1:6" ht="12.75">
      <c r="A4" s="6"/>
      <c r="B4" s="171" t="s">
        <v>507</v>
      </c>
      <c r="C4" s="165"/>
      <c r="D4" s="129"/>
      <c r="E4" s="74"/>
      <c r="F4" s="74"/>
    </row>
    <row r="5" spans="1:6" ht="12.75">
      <c r="A5" s="6"/>
      <c r="B5" s="6"/>
      <c r="C5" s="6"/>
      <c r="D5"/>
      <c r="E5" s="74"/>
      <c r="F5" s="74"/>
    </row>
    <row r="6" spans="1:6" ht="12.75">
      <c r="A6" s="6"/>
      <c r="B6" s="6"/>
      <c r="C6" s="6"/>
      <c r="D6" s="129"/>
      <c r="E6"/>
      <c r="F6" s="74"/>
    </row>
    <row r="7" spans="1:6" ht="12.75">
      <c r="A7" s="152" t="s">
        <v>533</v>
      </c>
      <c r="B7" s="6"/>
      <c r="C7" s="166"/>
      <c r="D7" s="129"/>
      <c r="E7" s="137"/>
      <c r="F7" s="74"/>
    </row>
    <row r="8" spans="1:6" ht="12.75">
      <c r="A8" s="386" t="s">
        <v>534</v>
      </c>
      <c r="C8" s="166"/>
      <c r="D8" s="129"/>
      <c r="E8" s="137"/>
      <c r="F8" s="74"/>
    </row>
    <row r="9" spans="1:6" ht="12.75">
      <c r="A9" s="166" t="s">
        <v>535</v>
      </c>
      <c r="B9" s="6"/>
      <c r="C9" s="6"/>
      <c r="D9" s="129"/>
      <c r="E9" s="137"/>
      <c r="F9" s="74"/>
    </row>
    <row r="10" spans="1:6" ht="12.75">
      <c r="A10" s="166" t="s">
        <v>536</v>
      </c>
      <c r="B10" s="6"/>
      <c r="C10" s="167"/>
      <c r="D10" s="129"/>
      <c r="E10" s="138"/>
      <c r="F10" s="74"/>
    </row>
    <row r="11" spans="1:9" ht="12.75">
      <c r="A11" s="166" t="s">
        <v>537</v>
      </c>
      <c r="B11" s="6"/>
      <c r="C11" s="6"/>
      <c r="D11"/>
      <c r="E11"/>
      <c r="F11"/>
      <c r="G11"/>
      <c r="H11"/>
      <c r="I11"/>
    </row>
    <row r="12" spans="1:9" ht="12.75">
      <c r="A12" s="166" t="s">
        <v>185</v>
      </c>
      <c r="B12" s="6"/>
      <c r="C12" s="6"/>
      <c r="D12"/>
      <c r="E12"/>
      <c r="F12"/>
      <c r="G12"/>
      <c r="H12"/>
      <c r="I12"/>
    </row>
    <row r="13" spans="1:9" ht="12.75">
      <c r="A13" s="6"/>
      <c r="B13" s="36"/>
      <c r="C13" s="205" t="s">
        <v>182</v>
      </c>
      <c r="D13"/>
      <c r="E13"/>
      <c r="F13"/>
      <c r="G13"/>
      <c r="H13"/>
      <c r="I13"/>
    </row>
    <row r="14" spans="1:9" s="134" customFormat="1" ht="41.25" customHeight="1">
      <c r="A14" s="168" t="s">
        <v>183</v>
      </c>
      <c r="B14" s="168" t="s">
        <v>181</v>
      </c>
      <c r="C14" s="168" t="s">
        <v>320</v>
      </c>
      <c r="D14"/>
      <c r="E14"/>
      <c r="F14"/>
      <c r="G14"/>
      <c r="H14"/>
      <c r="I14"/>
    </row>
    <row r="15" spans="1:9" s="134" customFormat="1" ht="15.75" customHeight="1">
      <c r="A15" s="168" t="s">
        <v>17</v>
      </c>
      <c r="B15" s="168" t="s">
        <v>18</v>
      </c>
      <c r="C15" s="168" t="s">
        <v>19</v>
      </c>
      <c r="D15"/>
      <c r="E15"/>
      <c r="F15" s="287"/>
      <c r="G15"/>
      <c r="H15"/>
      <c r="I15"/>
    </row>
    <row r="16" spans="1:9" s="140" customFormat="1" ht="45.75" customHeight="1">
      <c r="A16" s="169" t="s">
        <v>322</v>
      </c>
      <c r="B16" s="168" t="s">
        <v>184</v>
      </c>
      <c r="C16" s="170">
        <f>C21+C17</f>
        <v>-4248.318320000006</v>
      </c>
      <c r="D16"/>
      <c r="E16"/>
      <c r="F16"/>
      <c r="G16"/>
      <c r="H16"/>
      <c r="I16"/>
    </row>
    <row r="17" spans="1:9" s="140" customFormat="1" ht="23.25" customHeight="1">
      <c r="A17" s="149" t="s">
        <v>500</v>
      </c>
      <c r="B17" s="289" t="s">
        <v>321</v>
      </c>
      <c r="C17" s="290">
        <v>-43260.12503</v>
      </c>
      <c r="D17"/>
      <c r="E17"/>
      <c r="F17"/>
      <c r="G17"/>
      <c r="H17"/>
      <c r="I17"/>
    </row>
    <row r="18" spans="1:9" s="140" customFormat="1" ht="24.75" customHeight="1">
      <c r="A18" s="149" t="s">
        <v>501</v>
      </c>
      <c r="B18" s="289" t="s">
        <v>323</v>
      </c>
      <c r="C18" s="290">
        <v>-43260.12503</v>
      </c>
      <c r="D18"/>
      <c r="E18"/>
      <c r="F18"/>
      <c r="G18"/>
      <c r="H18"/>
      <c r="I18"/>
    </row>
    <row r="19" spans="1:9" ht="27.75" customHeight="1">
      <c r="A19" s="149" t="s">
        <v>502</v>
      </c>
      <c r="B19" s="162" t="s">
        <v>325</v>
      </c>
      <c r="C19" s="290">
        <v>-43260.12503</v>
      </c>
      <c r="E19"/>
      <c r="F19"/>
      <c r="G19"/>
      <c r="H19"/>
      <c r="I19"/>
    </row>
    <row r="20" spans="1:9" ht="60.75" customHeight="1">
      <c r="A20" s="149" t="s">
        <v>324</v>
      </c>
      <c r="B20" s="162" t="s">
        <v>509</v>
      </c>
      <c r="C20" s="290">
        <v>-43260.12503</v>
      </c>
      <c r="E20"/>
      <c r="F20"/>
      <c r="G20"/>
      <c r="H20"/>
      <c r="I20"/>
    </row>
    <row r="21" spans="1:9" ht="25.5" customHeight="1">
      <c r="A21" s="149" t="s">
        <v>503</v>
      </c>
      <c r="B21" s="289" t="s">
        <v>326</v>
      </c>
      <c r="C21" s="97">
        <v>39011.80671</v>
      </c>
      <c r="E21"/>
      <c r="F21"/>
      <c r="G21"/>
      <c r="H21"/>
      <c r="I21"/>
    </row>
    <row r="22" spans="1:9" ht="27.75" customHeight="1">
      <c r="A22" s="149" t="s">
        <v>504</v>
      </c>
      <c r="B22" s="289" t="s">
        <v>327</v>
      </c>
      <c r="C22" s="97">
        <v>39011.80671</v>
      </c>
      <c r="E22"/>
      <c r="F22"/>
      <c r="G22"/>
      <c r="H22"/>
      <c r="I22"/>
    </row>
    <row r="23" spans="1:3" ht="28.5" customHeight="1">
      <c r="A23" s="149" t="s">
        <v>505</v>
      </c>
      <c r="B23" s="162" t="s">
        <v>328</v>
      </c>
      <c r="C23" s="97">
        <v>39011.80671</v>
      </c>
    </row>
    <row r="24" spans="1:4" ht="60" customHeight="1">
      <c r="A24" s="149" t="s">
        <v>506</v>
      </c>
      <c r="B24" s="162" t="s">
        <v>508</v>
      </c>
      <c r="C24" s="97">
        <v>39011.80671</v>
      </c>
      <c r="D24" s="70"/>
    </row>
    <row r="25" spans="3:4" ht="12.75">
      <c r="C25" s="73"/>
      <c r="D25" s="70"/>
    </row>
    <row r="26" spans="1:3" ht="12.75">
      <c r="A26" s="125"/>
      <c r="C26" s="74"/>
    </row>
    <row r="27" spans="1:4" ht="12.75">
      <c r="A27" s="125"/>
      <c r="B27" s="125"/>
      <c r="C27" s="124"/>
      <c r="D27" s="146"/>
    </row>
    <row r="28" spans="1:4" ht="12.75">
      <c r="A28" s="145"/>
      <c r="B28" s="125"/>
      <c r="C28" s="124"/>
      <c r="D28" s="146"/>
    </row>
    <row r="29" spans="2:4" ht="12.75">
      <c r="B29" s="125"/>
      <c r="C29" s="124"/>
      <c r="D29" s="147"/>
    </row>
    <row r="30" spans="1:4" ht="12.75">
      <c r="A30" s="125"/>
      <c r="B30" s="148"/>
      <c r="C30" s="74"/>
      <c r="D30" s="71"/>
    </row>
    <row r="31" spans="1:4" ht="12.75">
      <c r="A31" s="125"/>
      <c r="B31" s="125"/>
      <c r="C31" s="124"/>
      <c r="D31" s="147"/>
    </row>
    <row r="32" spans="1:4" ht="12.75">
      <c r="A32" s="125"/>
      <c r="B32" s="125"/>
      <c r="C32" s="124"/>
      <c r="D32" s="147"/>
    </row>
    <row r="33" spans="1:4" ht="12.75">
      <c r="A33" s="125"/>
      <c r="B33" s="125"/>
      <c r="C33" s="124"/>
      <c r="D33" s="147"/>
    </row>
    <row r="34" spans="1:4" ht="12.75">
      <c r="A34" s="125"/>
      <c r="B34" s="125"/>
      <c r="C34" s="124"/>
      <c r="D34" s="147"/>
    </row>
    <row r="35" spans="1:4" ht="12.75">
      <c r="A35" s="125"/>
      <c r="B35" s="125"/>
      <c r="C35" s="124"/>
      <c r="D35" s="147"/>
    </row>
    <row r="36" spans="1:4" ht="12.75">
      <c r="A36" s="125"/>
      <c r="B36" s="125"/>
      <c r="C36" s="124"/>
      <c r="D36" s="147"/>
    </row>
    <row r="37" spans="1:4" ht="12.75">
      <c r="A37" s="125"/>
      <c r="C37" s="74"/>
      <c r="D37" s="147"/>
    </row>
    <row r="38" spans="3:4" ht="12.75">
      <c r="C38" s="74"/>
      <c r="D38" s="147"/>
    </row>
    <row r="39" spans="3:4" ht="12.75">
      <c r="C39" s="74"/>
      <c r="D39" s="147"/>
    </row>
    <row r="40" spans="3:4" ht="12.75">
      <c r="C40" s="74"/>
      <c r="D40" s="147"/>
    </row>
    <row r="41" spans="3:4" ht="12.75">
      <c r="C41" s="74"/>
      <c r="D41" s="147"/>
    </row>
    <row r="42" spans="3:4" ht="12.75">
      <c r="C42" s="74"/>
      <c r="D42" s="147"/>
    </row>
    <row r="43" spans="3:4" ht="12.75">
      <c r="C43" s="74"/>
      <c r="D43" s="147"/>
    </row>
    <row r="44" spans="3:4" ht="12.75">
      <c r="C44" s="74"/>
      <c r="D44" s="147"/>
    </row>
    <row r="45" spans="3:4" ht="12.75">
      <c r="C45" s="74"/>
      <c r="D45" s="147"/>
    </row>
    <row r="46" spans="3:4" ht="12.75">
      <c r="C46" s="74"/>
      <c r="D46" s="147"/>
    </row>
    <row r="47" spans="3:4" ht="12.75">
      <c r="C47" s="74"/>
      <c r="D47" s="147"/>
    </row>
    <row r="48" spans="3:4" ht="12.75">
      <c r="C48" s="74"/>
      <c r="D48" s="147"/>
    </row>
    <row r="49" spans="3:4" ht="12.75">
      <c r="C49" s="74"/>
      <c r="D49" s="147"/>
    </row>
    <row r="50" spans="3:4" ht="12.75">
      <c r="C50" s="74"/>
      <c r="D50" s="147"/>
    </row>
    <row r="51" spans="3:4" ht="12.75">
      <c r="C51" s="74"/>
      <c r="D51" s="147"/>
    </row>
    <row r="52" spans="3:4" ht="12.75">
      <c r="C52" s="74"/>
      <c r="D52" s="147"/>
    </row>
    <row r="53" spans="3:4" ht="12.75">
      <c r="C53" s="74"/>
      <c r="D53" s="147"/>
    </row>
    <row r="54" spans="3:4" ht="12.75">
      <c r="C54" s="74"/>
      <c r="D54" s="147"/>
    </row>
    <row r="55" spans="3:4" ht="12.75">
      <c r="C55" s="74"/>
      <c r="D55" s="147"/>
    </row>
    <row r="56" spans="3:4" ht="12.75">
      <c r="C56" s="74"/>
      <c r="D56" s="147"/>
    </row>
    <row r="57" spans="3:4" ht="12.75">
      <c r="C57" s="74"/>
      <c r="D57" s="147"/>
    </row>
    <row r="58" spans="3:4" ht="12.75">
      <c r="C58" s="74"/>
      <c r="D58" s="147"/>
    </row>
    <row r="59" spans="3:4" ht="12.75">
      <c r="C59" s="74"/>
      <c r="D59" s="147"/>
    </row>
    <row r="60" spans="3:4" ht="12.75">
      <c r="C60" s="74"/>
      <c r="D60" s="147"/>
    </row>
    <row r="61" spans="3:4" ht="12.75">
      <c r="C61" s="74"/>
      <c r="D61" s="147"/>
    </row>
    <row r="62" spans="3:4" ht="12.75">
      <c r="C62" s="74"/>
      <c r="D62" s="147"/>
    </row>
    <row r="63" spans="3:4" ht="12.75">
      <c r="C63" s="74"/>
      <c r="D63" s="147"/>
    </row>
    <row r="64" spans="3:4" ht="12.75">
      <c r="C64" s="74"/>
      <c r="D64" s="147"/>
    </row>
    <row r="65" spans="3:4" ht="12.75">
      <c r="C65" s="74"/>
      <c r="D65" s="147"/>
    </row>
    <row r="66" spans="3:4" ht="12.75">
      <c r="C66" s="74"/>
      <c r="D66" s="147"/>
    </row>
    <row r="67" spans="3:4" ht="12.75">
      <c r="C67" s="74"/>
      <c r="D67" s="147"/>
    </row>
    <row r="68" spans="3:4" ht="12.75">
      <c r="C68" s="74"/>
      <c r="D68" s="147"/>
    </row>
    <row r="69" spans="3:4" ht="12.75">
      <c r="C69" s="74"/>
      <c r="D69" s="147"/>
    </row>
    <row r="70" spans="3:4" ht="12.75">
      <c r="C70" s="74"/>
      <c r="D70" s="147"/>
    </row>
    <row r="71" spans="3:4" ht="12.75">
      <c r="C71" s="74"/>
      <c r="D71" s="147"/>
    </row>
    <row r="72" spans="3:4" ht="12.75">
      <c r="C72" s="74"/>
      <c r="D72" s="147"/>
    </row>
    <row r="73" spans="3:4" ht="12.75">
      <c r="C73" s="74"/>
      <c r="D73" s="147"/>
    </row>
    <row r="74" spans="3:4" ht="12.75">
      <c r="C74" s="74"/>
      <c r="D74" s="147"/>
    </row>
    <row r="75" spans="3:4" ht="12.75">
      <c r="C75" s="74"/>
      <c r="D75" s="147"/>
    </row>
    <row r="76" spans="3:4" ht="12.75">
      <c r="C76" s="74"/>
      <c r="D76" s="147"/>
    </row>
    <row r="77" spans="3:4" ht="12.75">
      <c r="C77" s="74"/>
      <c r="D77" s="147"/>
    </row>
    <row r="78" spans="3:4" ht="12.75">
      <c r="C78" s="74"/>
      <c r="D78" s="147"/>
    </row>
    <row r="79" spans="3:4" ht="12.75">
      <c r="C79" s="74"/>
      <c r="D79" s="147"/>
    </row>
    <row r="80" spans="3:4" ht="12.75">
      <c r="C80" s="74"/>
      <c r="D80" s="147"/>
    </row>
    <row r="81" spans="3:4" ht="12.75">
      <c r="C81" s="74"/>
      <c r="D81" s="147"/>
    </row>
    <row r="82" spans="3:4" ht="12.75">
      <c r="C82" s="74"/>
      <c r="D82" s="147"/>
    </row>
    <row r="83" spans="3:4" ht="12.75">
      <c r="C83" s="74"/>
      <c r="D83" s="147"/>
    </row>
    <row r="84" spans="3:4" ht="12.75">
      <c r="C84" s="74"/>
      <c r="D84" s="147"/>
    </row>
    <row r="85" spans="3:4" ht="12.75">
      <c r="C85" s="74"/>
      <c r="D85" s="147"/>
    </row>
    <row r="86" spans="3:4" ht="12.75">
      <c r="C86" s="74"/>
      <c r="D86" s="147"/>
    </row>
    <row r="87" spans="3:4" ht="12.75">
      <c r="C87" s="74"/>
      <c r="D87" s="147"/>
    </row>
    <row r="88" spans="3:4" ht="12.75">
      <c r="C88" s="74"/>
      <c r="D88" s="147"/>
    </row>
    <row r="89" spans="3:4" ht="12.75">
      <c r="C89" s="74"/>
      <c r="D89" s="147"/>
    </row>
    <row r="90" spans="3:4" ht="12.75">
      <c r="C90" s="74"/>
      <c r="D90" s="147"/>
    </row>
    <row r="91" spans="3:4" ht="12.75">
      <c r="C91" s="74"/>
      <c r="D91" s="147"/>
    </row>
    <row r="92" spans="3:4" ht="12.75">
      <c r="C92" s="74"/>
      <c r="D92" s="147"/>
    </row>
    <row r="93" spans="3:4" ht="12.75">
      <c r="C93" s="74"/>
      <c r="D93" s="147"/>
    </row>
    <row r="94" spans="3:4" ht="12.75">
      <c r="C94" s="74"/>
      <c r="D94" s="147"/>
    </row>
    <row r="95" spans="3:4" ht="12.75">
      <c r="C95" s="74"/>
      <c r="D95" s="147"/>
    </row>
    <row r="96" spans="3:4" ht="12.75">
      <c r="C96" s="74"/>
      <c r="D96" s="147"/>
    </row>
    <row r="97" spans="3:4" ht="12.75">
      <c r="C97" s="74"/>
      <c r="D97" s="147"/>
    </row>
    <row r="98" spans="3:4" ht="12.75">
      <c r="C98" s="74"/>
      <c r="D98" s="147"/>
    </row>
    <row r="99" spans="3:4" ht="12.75">
      <c r="C99" s="74"/>
      <c r="D99" s="147"/>
    </row>
    <row r="100" ht="12.75">
      <c r="C100" s="74"/>
    </row>
    <row r="101" ht="12.75">
      <c r="C101" s="74"/>
    </row>
    <row r="102" ht="12.75">
      <c r="C102" s="74"/>
    </row>
    <row r="103" ht="12.75">
      <c r="C103" s="74"/>
    </row>
    <row r="104" ht="12.75">
      <c r="C104" s="74"/>
    </row>
    <row r="105" ht="12.75">
      <c r="C105" s="74"/>
    </row>
    <row r="106" spans="1:16" s="80" customFormat="1" ht="12.75">
      <c r="A106" s="71"/>
      <c r="B106" s="71"/>
      <c r="C106" s="74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1:16" s="80" customFormat="1" ht="12.75">
      <c r="A107" s="71"/>
      <c r="B107" s="71"/>
      <c r="C107" s="74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1:16" s="80" customFormat="1" ht="12.75">
      <c r="A108" s="71"/>
      <c r="B108" s="71"/>
      <c r="C108" s="74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1:16" s="80" customFormat="1" ht="12.75">
      <c r="A109" s="71"/>
      <c r="B109" s="71"/>
      <c r="C109" s="74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s="80" customFormat="1" ht="12.75">
      <c r="A110" s="71"/>
      <c r="B110" s="71"/>
      <c r="C110" s="74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6" s="80" customFormat="1" ht="12.75">
      <c r="A111" s="71"/>
      <c r="B111" s="71"/>
      <c r="C111" s="74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s="80" customFormat="1" ht="12.75">
      <c r="A112" s="71"/>
      <c r="B112" s="71"/>
      <c r="C112" s="74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1:16" s="80" customFormat="1" ht="12.75">
      <c r="A113" s="71"/>
      <c r="B113" s="71"/>
      <c r="C113" s="74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s="80" customFormat="1" ht="12.75">
      <c r="A114" s="71"/>
      <c r="B114" s="71"/>
      <c r="C114" s="74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s="80" customFormat="1" ht="12.75">
      <c r="A115" s="71"/>
      <c r="B115" s="71"/>
      <c r="C115" s="74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1:16" s="80" customFormat="1" ht="12.75">
      <c r="A116" s="71"/>
      <c r="B116" s="71"/>
      <c r="C116" s="74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1:16" s="80" customFormat="1" ht="12.75">
      <c r="A117" s="71"/>
      <c r="B117" s="71"/>
      <c r="C117" s="74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1:16" s="80" customFormat="1" ht="12.75">
      <c r="A118" s="71"/>
      <c r="B118" s="71"/>
      <c r="C118" s="74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1:16" s="80" customFormat="1" ht="12.75">
      <c r="A119" s="71"/>
      <c r="B119" s="71"/>
      <c r="C119" s="74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s="80" customFormat="1" ht="12.75">
      <c r="A120" s="71"/>
      <c r="B120" s="71"/>
      <c r="C120" s="74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1:16" s="80" customFormat="1" ht="12.75">
      <c r="A121" s="71"/>
      <c r="B121" s="71"/>
      <c r="C121" s="74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16" s="80" customFormat="1" ht="12.75">
      <c r="A122" s="71"/>
      <c r="B122" s="71"/>
      <c r="C122" s="74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s="80" customFormat="1" ht="12.75">
      <c r="A123" s="71"/>
      <c r="B123" s="71"/>
      <c r="C123" s="74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1:16" s="80" customFormat="1" ht="12.75">
      <c r="A124" s="71"/>
      <c r="B124" s="71"/>
      <c r="C124" s="74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1:16" s="80" customFormat="1" ht="12.75">
      <c r="A125" s="71"/>
      <c r="B125" s="71"/>
      <c r="C125" s="74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1:16" s="80" customFormat="1" ht="12.75">
      <c r="A126" s="71"/>
      <c r="B126" s="71"/>
      <c r="C126" s="74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1:16" s="80" customFormat="1" ht="12.75">
      <c r="A127" s="71"/>
      <c r="B127" s="71"/>
      <c r="C127" s="74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1:16" s="80" customFormat="1" ht="12.75">
      <c r="A128" s="71"/>
      <c r="B128" s="71"/>
      <c r="C128" s="74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1:16" s="80" customFormat="1" ht="12.75">
      <c r="A129" s="71"/>
      <c r="B129" s="71"/>
      <c r="C129" s="74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s="80" customFormat="1" ht="12.75">
      <c r="A130" s="71"/>
      <c r="B130" s="71"/>
      <c r="C130" s="74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:16" s="80" customFormat="1" ht="12.75">
      <c r="A131" s="71"/>
      <c r="B131" s="71"/>
      <c r="C131" s="74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1:16" s="80" customFormat="1" ht="12.75">
      <c r="A132" s="71"/>
      <c r="B132" s="71"/>
      <c r="C132" s="74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1:16" s="80" customFormat="1" ht="12.75">
      <c r="A133" s="71"/>
      <c r="B133" s="71"/>
      <c r="C133" s="74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1:16" s="80" customFormat="1" ht="12.75">
      <c r="A134" s="71"/>
      <c r="B134" s="71"/>
      <c r="C134" s="74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1:16" s="80" customFormat="1" ht="12.75">
      <c r="A135" s="71"/>
      <c r="B135" s="71"/>
      <c r="C135" s="74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1:16" s="80" customFormat="1" ht="12.75">
      <c r="A136" s="71"/>
      <c r="B136" s="71"/>
      <c r="C136" s="74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1:16" s="80" customFormat="1" ht="12.75">
      <c r="A137" s="71"/>
      <c r="B137" s="71"/>
      <c r="C137" s="74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1:16" s="80" customFormat="1" ht="12.75">
      <c r="A138" s="71"/>
      <c r="B138" s="71"/>
      <c r="C138" s="74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1:16" s="80" customFormat="1" ht="12.75">
      <c r="A139" s="71"/>
      <c r="B139" s="71"/>
      <c r="C139" s="74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s="80" customFormat="1" ht="12.75">
      <c r="A140" s="71"/>
      <c r="B140" s="71"/>
      <c r="C140" s="74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s="80" customFormat="1" ht="12.75">
      <c r="A141" s="71"/>
      <c r="B141" s="71"/>
      <c r="C141" s="74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s="80" customFormat="1" ht="12.75">
      <c r="A142" s="71"/>
      <c r="B142" s="71"/>
      <c r="C142" s="74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s="80" customFormat="1" ht="12.75">
      <c r="A143" s="71"/>
      <c r="B143" s="71"/>
      <c r="C143" s="74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s="80" customFormat="1" ht="12.75">
      <c r="A144" s="71"/>
      <c r="B144" s="71"/>
      <c r="C144" s="74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s="80" customFormat="1" ht="12.75">
      <c r="A145" s="71"/>
      <c r="B145" s="71"/>
      <c r="C145" s="74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s="80" customFormat="1" ht="12.75">
      <c r="A146" s="71"/>
      <c r="B146" s="71"/>
      <c r="C146" s="74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s="80" customFormat="1" ht="12.75">
      <c r="A147" s="71"/>
      <c r="B147" s="71"/>
      <c r="C147" s="74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s="80" customFormat="1" ht="12.75">
      <c r="A148" s="71"/>
      <c r="B148" s="71"/>
      <c r="C148" s="74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s="80" customFormat="1" ht="12.75">
      <c r="A149" s="71"/>
      <c r="B149" s="71"/>
      <c r="C149" s="74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s="80" customFormat="1" ht="12.75">
      <c r="A150" s="71"/>
      <c r="B150" s="71"/>
      <c r="C150" s="74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2014-03-26T06:17:24Z</cp:lastPrinted>
  <dcterms:created xsi:type="dcterms:W3CDTF">2000-03-22T11:46:42Z</dcterms:created>
  <dcterms:modified xsi:type="dcterms:W3CDTF">2014-03-27T08:33:39Z</dcterms:modified>
  <cp:category/>
  <cp:version/>
  <cp:contentType/>
  <cp:contentStatus/>
</cp:coreProperties>
</file>