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665" windowWidth="14685" windowHeight="7545" activeTab="3"/>
  </bookViews>
  <sheets>
    <sheet name="Отчет по дох(Прилож 2)" sheetId="1" r:id="rId1"/>
    <sheet name="Ведомст.(Прилож.3)по бюдж.росп" sheetId="2" r:id="rId2"/>
    <sheet name="Отчет (Прилож 4)" sheetId="3" r:id="rId3"/>
    <sheet name="Отчет (Прилож 5)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<sst xmlns="http://schemas.openxmlformats.org/spreadsheetml/2006/main" count="782" uniqueCount="428">
  <si>
    <t>№ п/п</t>
  </si>
  <si>
    <t>ИСТОЧНИКИ ДОХОДОВ</t>
  </si>
  <si>
    <t>НАЛОГИ НА СОВОКУПНЫЙ ДОХОД</t>
  </si>
  <si>
    <t>ВСЕГО  ДОХОДОВ</t>
  </si>
  <si>
    <t>1.1.</t>
  </si>
  <si>
    <t>1.2.</t>
  </si>
  <si>
    <t>4.</t>
  </si>
  <si>
    <t>2.1.</t>
  </si>
  <si>
    <t>3.1.</t>
  </si>
  <si>
    <t>3.</t>
  </si>
  <si>
    <t>5.</t>
  </si>
  <si>
    <t>Единый налог на вмененный доход  для отдельных видов деятельности</t>
  </si>
  <si>
    <t>1</t>
  </si>
  <si>
    <t>2</t>
  </si>
  <si>
    <t>3</t>
  </si>
  <si>
    <t>4</t>
  </si>
  <si>
    <t>БЕЗВОЗМЕЗДНЫЕ ПОСТУПЛЕНИЯ</t>
  </si>
  <si>
    <t>6.</t>
  </si>
  <si>
    <t>7.</t>
  </si>
  <si>
    <t>10500000000000000</t>
  </si>
  <si>
    <t>10502000020000110</t>
  </si>
  <si>
    <t>11690030030100140</t>
  </si>
  <si>
    <t>10501000000000110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</si>
  <si>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</si>
  <si>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</si>
  <si>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БЕЗВОЗМЕЗДНЫЕ ПОСТУПЛЕНИЯ ОТ ДРУГИХ БЮДЖЕТОВ БЮДЖЕТНОЙ СИСТЕМЫ РОССИЙСКОЙ ФЕДЕРАЦИИ</t>
  </si>
  <si>
    <t xml:space="preserve"> 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</si>
  <si>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</si>
  <si>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</si>
  <si>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%</t>
  </si>
  <si>
    <t>Приложение  2</t>
  </si>
  <si>
    <t>код</t>
  </si>
  <si>
    <t xml:space="preserve">Утверждено на год  </t>
  </si>
  <si>
    <t xml:space="preserve">Исполнено </t>
  </si>
  <si>
    <t>(тыс.руб.)</t>
  </si>
  <si>
    <t>тыс.руб.</t>
  </si>
  <si>
    <t>Наименование   статей</t>
  </si>
  <si>
    <t>1.</t>
  </si>
  <si>
    <t>ОБЩЕГОСУДАРСТВЕННЫЕ ВОПРОСЫ</t>
  </si>
  <si>
    <t>0100</t>
  </si>
  <si>
    <t>0102</t>
  </si>
  <si>
    <t>Расходы на содержание Главы Муниципального образования</t>
  </si>
  <si>
    <t>0103</t>
  </si>
  <si>
    <t>1.3.</t>
  </si>
  <si>
    <t>0104</t>
  </si>
  <si>
    <t>ДРУГИЕ ОБЩЕГОСУДАРСТВЕННЫЕ ВОПРОСЫ</t>
  </si>
  <si>
    <t>2.</t>
  </si>
  <si>
    <t>НАЦИОНАЛЬНАЯ БЕЗОПАСНОСТЬ И ПРАВООХРАНИТЕЛЬНАЯ ДЕЯТЕЛЬНОСТЬ</t>
  </si>
  <si>
    <t>0300</t>
  </si>
  <si>
    <t>0309</t>
  </si>
  <si>
    <t>2.1.1.1.</t>
  </si>
  <si>
    <t>ЖИЛИЩНО-КОММУНАЛЬНОЕ   ХОЗЯЙСТВО</t>
  </si>
  <si>
    <t>0500</t>
  </si>
  <si>
    <t>БЛАГОУСТРОЙСТВО</t>
  </si>
  <si>
    <t>0503</t>
  </si>
  <si>
    <t>ОБРАЗОВАНИЕ</t>
  </si>
  <si>
    <t>0700</t>
  </si>
  <si>
    <t>0707</t>
  </si>
  <si>
    <t>0800</t>
  </si>
  <si>
    <t xml:space="preserve">Культура </t>
  </si>
  <si>
    <t>0801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</si>
  <si>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</si>
  <si>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</si>
  <si>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</si>
  <si>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</si>
  <si>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</si>
  <si>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ВСЕГО   РАСХОДОВ</t>
  </si>
  <si>
    <t>Утверждено по бюджету</t>
  </si>
  <si>
    <t>Приложение  4</t>
  </si>
  <si>
    <t>1.4.</t>
  </si>
  <si>
    <t>Код раздела, подраздела</t>
  </si>
  <si>
    <t>Исполнено с начала года</t>
  </si>
  <si>
    <t xml:space="preserve">Наименование  </t>
  </si>
  <si>
    <t xml:space="preserve"> 01 00000 00 00 0000 000</t>
  </si>
  <si>
    <t xml:space="preserve"> Источники внутреннего финансирования дефицитов бюджетов</t>
  </si>
  <si>
    <t xml:space="preserve"> 01 05 00 00 00 0000 000</t>
  </si>
  <si>
    <t>10501011010000110</t>
  </si>
  <si>
    <t>10501012010000110</t>
  </si>
  <si>
    <t>10501021010000110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</si>
  <si>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</si>
  <si>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</si>
  <si>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10502010020000110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</si>
  <si>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</si>
  <si>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10501050010000110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</si>
  <si>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</si>
  <si>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</si>
  <si>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предоставление доплат к пенсии лицам, замещавшим муниципальные должности и должности муниципальной службы</t>
  </si>
  <si>
    <t>1100</t>
  </si>
  <si>
    <t xml:space="preserve"> ФИЗИЧЕСКАЯ КУЛЬТУРА </t>
  </si>
  <si>
    <t>1101</t>
  </si>
  <si>
    <t>СРЕДСТВА МАССОВОЙ ИНФОРМАЦИИ</t>
  </si>
  <si>
    <t>1200</t>
  </si>
  <si>
    <t>1202</t>
  </si>
  <si>
    <t>8.</t>
  </si>
  <si>
    <t>8.1.</t>
  </si>
  <si>
    <t>ФИЗИЧЕСКАЯ КУЛЬТУРА И СПОРТ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</si>
  <si>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</si>
  <si>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</si>
  <si>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</si>
  <si>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КУЛЬТУРА И КИНЕМАТОГРАФИЯ</t>
  </si>
  <si>
    <t>Охрана семьи и детства</t>
  </si>
  <si>
    <t>Физическая культура</t>
  </si>
  <si>
    <t>978</t>
  </si>
  <si>
    <t>Исполнено</t>
  </si>
  <si>
    <t>1.1.2.</t>
  </si>
  <si>
    <t>1.1.1.</t>
  </si>
  <si>
    <t>НАЦИОНАЛЬНАЯ ЭКОНОМИКА</t>
  </si>
  <si>
    <t>0400</t>
  </si>
  <si>
    <t>0401</t>
  </si>
  <si>
    <t>ПРОФЕССИОНАЛЬНАЯ ПОДГОТОВКА, ПЕРЕПОДГОТОВКА И ПОВЫШЕНИЕ КВАЛИФИКАЦИИ</t>
  </si>
  <si>
    <t>0705</t>
  </si>
  <si>
    <t>ДРУГИЕ ВОПРОСЫ В ОБЛАСТИ ОБРАЗОВАНИЯ</t>
  </si>
  <si>
    <t>0709</t>
  </si>
  <si>
    <t>9.</t>
  </si>
  <si>
    <t>9.1.</t>
  </si>
  <si>
    <t>4.1</t>
  </si>
  <si>
    <t>Профессиональная пдготовка, переподготовка и повышение квалификации</t>
  </si>
  <si>
    <t>Другие вопросы в области образования</t>
  </si>
  <si>
    <t>6.1</t>
  </si>
  <si>
    <t>5.1</t>
  </si>
  <si>
    <t>7.1</t>
  </si>
  <si>
    <t>Изменение остатков средств на счетах по учету средств бюджетов</t>
  </si>
  <si>
    <t>к плану с учетом изменений за отчетный период</t>
  </si>
  <si>
    <t>по утвержденному бюджету</t>
  </si>
  <si>
    <t xml:space="preserve">Код </t>
  </si>
  <si>
    <t>ГРБС</t>
  </si>
  <si>
    <t xml:space="preserve"> с начала года</t>
  </si>
  <si>
    <t xml:space="preserve">План с учетом </t>
  </si>
  <si>
    <t xml:space="preserve"> изменений на отчетный период</t>
  </si>
  <si>
    <t xml:space="preserve">Утверждено </t>
  </si>
  <si>
    <t>по бюджету</t>
  </si>
  <si>
    <t xml:space="preserve"> вида расходов</t>
  </si>
  <si>
    <t xml:space="preserve"> целевой статьи</t>
  </si>
  <si>
    <t>раздела, подраздела</t>
  </si>
  <si>
    <t xml:space="preserve">       Процент исполнения</t>
  </si>
  <si>
    <t>ПОКАЗАТЕЛИ ДОХОДОВ МЕСТНОГО БЮДЖЕТА</t>
  </si>
  <si>
    <t>Общеэкономические вопросы</t>
  </si>
  <si>
    <t>ОБЩЕЭКОНОМИЧЕСКИЕ ВОПРОСЫ</t>
  </si>
  <si>
    <t>ЖИЛИЩНО-КОММУНАЛЬНОЕ ХОЗЯЙСТВО</t>
  </si>
  <si>
    <t>НАЛОГОВЫЕ И НЕНАЛОГОВЫЕ ДОХОДЫ</t>
  </si>
  <si>
    <t>Налог, взимаемый в связи с применением патентной системы налогообложения</t>
  </si>
  <si>
    <t>886</t>
  </si>
  <si>
    <t>1.1.1.1.</t>
  </si>
  <si>
    <t>1.1.1.1.1.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</si>
  <si>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</si>
  <si>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</si>
  <si>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</si>
  <si>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1.1.2.1.</t>
  </si>
  <si>
    <t>1.1.2.1.1</t>
  </si>
  <si>
    <t>1.1.2.2.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</si>
  <si>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</si>
  <si>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300</t>
  </si>
  <si>
    <t>Расходы на содержание и обеспечение деятельности представительного органа местного самоуправления</t>
  </si>
  <si>
    <t>200</t>
  </si>
  <si>
    <t>Иные бюджетные ассигнования</t>
  </si>
  <si>
    <t>800</t>
  </si>
  <si>
    <t>2.1.1.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</si>
  <si>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</si>
  <si>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 содержание и обеспечение деятельности муниципального казенного учреждения "МЦ  78"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</si>
  <si>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</si>
  <si>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1.5.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</si>
  <si>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</si>
  <si>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Резервные фонды</t>
  </si>
  <si>
    <t>0111</t>
  </si>
  <si>
    <t>Закупка товаров, работ, услуг для государственных (муниципальных) нужд</t>
  </si>
  <si>
    <t>Муниципальная программа "Благоустройство  придомовых и дворовых территорий"</t>
  </si>
  <si>
    <t>Муниципальная программа "Озеленение территории муниципального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</si>
  <si>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</si>
  <si>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</si>
  <si>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</si>
  <si>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</si>
  <si>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 xml:space="preserve">КУЛЬТУРА И КИНЕМАТОГРАФИЯ 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</si>
  <si>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</si>
  <si>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</si>
  <si>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Социальное обеспечение  и иные выплаты населению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</si>
  <si>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</si>
  <si>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Приложение  3</t>
  </si>
  <si>
    <t>Приложение  5</t>
  </si>
  <si>
    <t xml:space="preserve">   ПОКАЗАТЕЛИ  ИСТОЧНИКОВ ФИНАНСИРОВАНИЯ  ДЕФИЦИТА МЕСТНОГО  БЮДЖЕТА</t>
  </si>
  <si>
    <t>Защита населения и территории от чрезвычайных ситуаций природного и техногенного характера, гражданская оборона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</si>
  <si>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</si>
  <si>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10502020020000110</t>
  </si>
  <si>
    <t>10504030020000110</t>
  </si>
  <si>
    <t>11600000000000000</t>
  </si>
  <si>
    <t>ШТРАФЫ,САНКЦИИ,ВОЗМЕЩЕНИЕ УЩЕРБА</t>
  </si>
  <si>
    <t>11606000010000140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</si>
  <si>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</si>
  <si>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11690000000000140</t>
  </si>
  <si>
    <t>Прочие поступления от денежных взысканий(штрафов) и иных сумм в возмещение ущерба</t>
  </si>
  <si>
    <t>11690030030000140</t>
  </si>
  <si>
    <t xml:space="preserve"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</si>
  <si>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>11690030030200140</t>
  </si>
  <si>
    <t>11690030030400140</t>
  </si>
  <si>
    <t>20000000000000000</t>
  </si>
  <si>
    <t>20200000000000000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</si>
  <si>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</si>
  <si>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</si>
  <si>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</si>
  <si>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Муниципальный Совет МО МО № 78 (886)</t>
  </si>
  <si>
    <t>0020100010</t>
  </si>
  <si>
    <t>Расходы на содержание  депутатов Муниципального Совета, осуществляющих свою деятельность на постоянной основе</t>
  </si>
  <si>
    <t>0020200020</t>
  </si>
  <si>
    <t>0020300020</t>
  </si>
  <si>
    <t>1.1.2.2.1</t>
  </si>
  <si>
    <t>1.1.2.3.</t>
  </si>
  <si>
    <t>0020400020</t>
  </si>
  <si>
    <t>1.1.2.3.1.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</si>
  <si>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</si>
  <si>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0020500440</t>
  </si>
  <si>
    <t>МЕСТНАЯ АДМИНИСТРАЦИЯ МО МО   № 78 (978)</t>
  </si>
  <si>
    <t>09208G0100</t>
  </si>
  <si>
    <t>00209G0850</t>
  </si>
  <si>
    <t>0700000060</t>
  </si>
  <si>
    <t>Муниципальная программа "Осуществление защиты прав потребителей"</t>
  </si>
  <si>
    <t>4280000180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</si>
  <si>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</si>
  <si>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5050000230</t>
  </si>
  <si>
    <t>51180G0860</t>
  </si>
  <si>
    <t>51180G0870</t>
  </si>
  <si>
    <t>Другие вопросы в области охраны окружающей среды</t>
  </si>
  <si>
    <t>6.2</t>
  </si>
  <si>
    <t>6.3</t>
  </si>
  <si>
    <t>8.2.</t>
  </si>
  <si>
    <t>10.</t>
  </si>
  <si>
    <t>10.1.</t>
  </si>
  <si>
    <t>10 00 00 00 00 00 0000 000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</si>
  <si>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</si>
  <si>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налогообложения, зачисляемые в бюджеты городов федерального значения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</si>
  <si>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 за исключением статьи 37-2 указанного Закона Санкт-Петербурга</t>
  </si>
  <si>
    <t>10504000020000110</t>
  </si>
  <si>
    <t>11300000000000000</t>
  </si>
  <si>
    <t>11302993030000130</t>
  </si>
  <si>
    <t>1.1.2.2.1.</t>
  </si>
  <si>
    <t>1.1.2.2.2.</t>
  </si>
  <si>
    <t>1.1.2.2.3.</t>
  </si>
  <si>
    <t>Расходы на содержание и обеспечение деятельности Местной администрации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</si>
  <si>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</si>
  <si>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Резервный фонд Местной администрации</t>
  </si>
  <si>
    <t>0920100070</t>
  </si>
  <si>
    <t>0920200070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</si>
  <si>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</si>
  <si>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2190000090</t>
  </si>
  <si>
    <t>2190300090</t>
  </si>
  <si>
    <t xml:space="preserve">Муниципальная программа "Организация и финансирование временного трудоустройства несовершеннолетних в возрасте от 14 до 18 лет в свободное от учебы время" </t>
  </si>
  <si>
    <t>5100000120</t>
  </si>
  <si>
    <t>0920000120</t>
  </si>
  <si>
    <t>3510000130</t>
  </si>
  <si>
    <t>3510000150</t>
  </si>
  <si>
    <t>4100000170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</si>
  <si>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</si>
  <si>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 xml:space="preserve">МОЛОДЕЖНАЯ ПОЛИТИКА </t>
  </si>
  <si>
    <t>4310000190</t>
  </si>
  <si>
    <t>4310000490</t>
  </si>
  <si>
    <t>4310000510</t>
  </si>
  <si>
    <t>Муниципальная программа "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</si>
  <si>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4310000530</t>
  </si>
  <si>
    <t>4500000460</t>
  </si>
  <si>
    <t>4500000200</t>
  </si>
  <si>
    <t>Муниципальная программа "Организация и проведение мероприятий по сохранению и развитию местных традиций и обрядов "</t>
  </si>
  <si>
    <t>4500000210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</si>
  <si>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</si>
  <si>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>4500000570</t>
  </si>
  <si>
    <t>Меры социальной поддержки населения по публичным нормативным обязательствам</t>
  </si>
  <si>
    <t>312</t>
  </si>
  <si>
    <t>5120000240</t>
  </si>
  <si>
    <t>Муниципальная программа "Выпуск и распространение информационного бюллетеня "Ваш Муниципальный", опубликование муниципальных правовых актов, иной информации"</t>
  </si>
  <si>
    <t>4570000250</t>
  </si>
  <si>
    <t>РАСХОДЫ всего:</t>
  </si>
  <si>
    <t xml:space="preserve">ВНУТРИГОРОДСКОГО МУНИЦИПАЛЬНОГО ОБРАЗОВАНИЯ САНКТ-ПЕТЕРБУРГА </t>
  </si>
  <si>
    <t xml:space="preserve">   ВНУТРИГОРОДСКОГО  МУНИЦИПАЛЬНОГО ОБРАЗОВАНИЯ САНКТ-ПЕТЕРБУРГА</t>
  </si>
  <si>
    <t xml:space="preserve">         ПОКАЗАТЕЛИ РАСХОДОВ МЕСТНОГО БЮДЖЕТА</t>
  </si>
  <si>
    <t xml:space="preserve">        ВНУТРИГОРОДСКОГО МУНИЦИПАЛЬНОГО ОБРАЗОВАНИЯ САНКТ-ПЕТЕРБУРГА </t>
  </si>
  <si>
    <t>Минимальный налог, зачисляемый в бюджеты субъектов Российской Федерации (за налоговые периоды истекшие до 1 января 2016 года</t>
  </si>
  <si>
    <t>11302993030200130</t>
  </si>
  <si>
    <t>Субвенции бюджетам  бюджетной системы Российской Федерации</t>
  </si>
  <si>
    <t>Закупка товаров, работ и услуг для  обеспечения государственных (муниципальных) нужд</t>
  </si>
  <si>
    <t>Расходы на выполнение государственного 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</si>
  <si>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Муниципальная программа "Организация информирования, консультирования и содействия жителям  муниципального образования  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</si>
  <si>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ДРУГИЕ ВОПРОСЫ В ОБЛАСТИ НАЦИОНАЛЬНОЙ ЭКОНОМИКИ</t>
  </si>
  <si>
    <t>0412</t>
  </si>
  <si>
    <t xml:space="preserve">Муниципальная программа "Содействие развитию малого бизнеса на территории муниципального образования " </t>
  </si>
  <si>
    <t>Муниципальная программа "Участие в мероприятиях по охране окружающей среды в границах муниципального образования "</t>
  </si>
  <si>
    <t>Муниципальная программа "Военно-патриотическое воспитание молодежи муниципального образования"</t>
  </si>
  <si>
    <t>Муниципальная программа "Участие в реализации мер по профилактике  дорожно-транспортного травматизма на территории муниципального образования "</t>
  </si>
  <si>
    <t>Муниципальная программа "Участие в профилактике  терроризма и экстремизма, а также минимизации и ликвидации последствий  проявления терроризма и экстремизма в границах муниципального образования "</t>
  </si>
  <si>
    <t>0920000520</t>
  </si>
  <si>
    <t>Муниципальная программа  "Организация и проведение досуговых мероприятий для жителей муниципального образования "</t>
  </si>
  <si>
    <t>Муниципальная программа "Обеспечение  условий для развития на территории муниципального образования   физической культуры и массового спорта, организация и проведение официальных физкультурных мероприятий,физкультурно-оздоровительных  и спортивных мероприятий"</t>
  </si>
  <si>
    <t>3.2</t>
  </si>
  <si>
    <t xml:space="preserve">  МУНИЦИПАЛЬНЫЙ ОКРУГ № 78 ЗА  2019 ГОД</t>
  </si>
  <si>
    <t>902</t>
  </si>
  <si>
    <t>Обеспечение проведения выборов и референдумов</t>
  </si>
  <si>
    <t>0107</t>
  </si>
  <si>
    <t>0200000050</t>
  </si>
  <si>
    <t>2.1.1.1.1</t>
  </si>
  <si>
    <t>2.1.1.1.2</t>
  </si>
  <si>
    <t>0020600030</t>
  </si>
  <si>
    <t>3.1.2.1</t>
  </si>
  <si>
    <t>3.1.2.1.1</t>
  </si>
  <si>
    <t>3.1.3.1</t>
  </si>
  <si>
    <t>3.1.3.1.1</t>
  </si>
  <si>
    <t>3.1.3.2</t>
  </si>
  <si>
    <t>3.1.3.2.1</t>
  </si>
  <si>
    <t>3.1.3.3</t>
  </si>
  <si>
    <t>3.1.3.3.1</t>
  </si>
  <si>
    <t>3.2.</t>
  </si>
  <si>
    <t>3.2.1</t>
  </si>
  <si>
    <t>3.2.1.1</t>
  </si>
  <si>
    <t>3.2.1.1.1</t>
  </si>
  <si>
    <t>3.4.1.1.</t>
  </si>
  <si>
    <t>3.5.1.</t>
  </si>
  <si>
    <t>3.6.1.</t>
  </si>
  <si>
    <t>3.6.1.1.</t>
  </si>
  <si>
    <t>3.6.3.1.1</t>
  </si>
  <si>
    <t>3.6.3.2.1</t>
  </si>
  <si>
    <t>3.6.3.3.1</t>
  </si>
  <si>
    <t>3.7.1.</t>
  </si>
  <si>
    <t>3.7.1.1.1</t>
  </si>
  <si>
    <t>3.7.1.3.1</t>
  </si>
  <si>
    <t>4500000560</t>
  </si>
  <si>
    <t>3.8.1.</t>
  </si>
  <si>
    <t>1003</t>
  </si>
  <si>
    <t>3.8.1.1.</t>
  </si>
  <si>
    <t>3.8.1.1.1</t>
  </si>
  <si>
    <t>3.8.2.</t>
  </si>
  <si>
    <t>3.8.2.2.1</t>
  </si>
  <si>
    <t>Компенсационные выплаты по уходу за ребенком до 3-х лет</t>
  </si>
  <si>
    <t>0020700030</t>
  </si>
  <si>
    <t>3.8.2.3.1</t>
  </si>
  <si>
    <t>3.9.1.1</t>
  </si>
  <si>
    <t>3.9.1.1.1</t>
  </si>
  <si>
    <t>3.10.1.1</t>
  </si>
  <si>
    <t>Проведение  выборов в представительные органы муниципального образования</t>
  </si>
  <si>
    <t>3.1.1.</t>
  </si>
  <si>
    <t>3.1.1.1.</t>
  </si>
  <si>
    <t>3.1.1.1.1.</t>
  </si>
  <si>
    <t>3.1.1.1.2.</t>
  </si>
  <si>
    <t>3.1.1.1.3.</t>
  </si>
  <si>
    <t>3.1.1.3.</t>
  </si>
  <si>
    <t>3.1.1.3.1.</t>
  </si>
  <si>
    <t>3.1.1.3.2.</t>
  </si>
  <si>
    <t>3.1.2.</t>
  </si>
  <si>
    <t>3.1.3.</t>
  </si>
  <si>
    <t>3.3.</t>
  </si>
  <si>
    <t>3.3.1.</t>
  </si>
  <si>
    <t>3.3.1.1.</t>
  </si>
  <si>
    <t>3.3.1.1.1.</t>
  </si>
  <si>
    <t>3.3.2.</t>
  </si>
  <si>
    <t>3.3.2.1.</t>
  </si>
  <si>
    <t>3.3.2.1.1.</t>
  </si>
  <si>
    <t>3.4.</t>
  </si>
  <si>
    <t>3.4.1.</t>
  </si>
  <si>
    <t>3.4.1.1.1.</t>
  </si>
  <si>
    <t>3.4.1.2.</t>
  </si>
  <si>
    <t>3.4.1.2.1.</t>
  </si>
  <si>
    <t>3.5.</t>
  </si>
  <si>
    <t>3.5.1.1.</t>
  </si>
  <si>
    <t>3.5.1.1.1.</t>
  </si>
  <si>
    <t>3.6.</t>
  </si>
  <si>
    <t>3.6.1.1.1.</t>
  </si>
  <si>
    <t>3.6.2.</t>
  </si>
  <si>
    <t>3.6.2.1.</t>
  </si>
  <si>
    <t>3.6.2.1.1</t>
  </si>
  <si>
    <t>3.6.3.</t>
  </si>
  <si>
    <t>3.6.3.1.</t>
  </si>
  <si>
    <t>3.6.3.2.</t>
  </si>
  <si>
    <t>3.6.3.3.</t>
  </si>
  <si>
    <t>3.2.1.2</t>
  </si>
  <si>
    <t>3.2.1.2.1</t>
  </si>
  <si>
    <t>3.7.</t>
  </si>
  <si>
    <t>3.7.1.1.</t>
  </si>
  <si>
    <t>3.7.1.1.2</t>
  </si>
  <si>
    <t>3.7.1.1.3</t>
  </si>
  <si>
    <t>3.7.1.2.</t>
  </si>
  <si>
    <t>3.7.1.2.1</t>
  </si>
  <si>
    <t>3.7.1.3.</t>
  </si>
  <si>
    <t>3.7.1.4.</t>
  </si>
  <si>
    <t>3.7.1.4.1.</t>
  </si>
  <si>
    <t>3.7.1.6.</t>
  </si>
  <si>
    <t>3.7.1.6.1.</t>
  </si>
  <si>
    <t>3.8.</t>
  </si>
  <si>
    <t>3.8.2.2.</t>
  </si>
  <si>
    <t>3.8.2.3.</t>
  </si>
  <si>
    <t>3.9.</t>
  </si>
  <si>
    <t>3.9.1</t>
  </si>
  <si>
    <t>3.10.</t>
  </si>
  <si>
    <t>3.10.1</t>
  </si>
  <si>
    <t>3.10.1.1.1</t>
  </si>
  <si>
    <t xml:space="preserve">    ПО ВЕДОМСТВЕННОЙ СТРУКТУРЕ РАСХОДОВ</t>
  </si>
  <si>
    <t>Единый налог на вмененный доход для отдельных видов деятельности (за налоговые периоды, истекшие до 1 января 2011 года)</t>
  </si>
  <si>
    <t>ДОХОДЫ ОТ ОКАЗАНИЯ ПЛАТНЫХ УСЛУГ (РАБОТ) И КОМПЕНСАЦИИ ЗАТРАТ ГОСУДАРСТВА</t>
  </si>
  <si>
    <t>Прочие  доходы от компенсации затрат бюджетов внутригородских муниципальных образований городов федерального значения</t>
  </si>
  <si>
    <t>Другие виды прочих доходов от компенсации затрат бюджетов внутригородских муниципальных образований Санкт-Петербурга</t>
  </si>
  <si>
    <t>Денежные средства от уплаты поставщиком (подрядчиком, исполнителем) неустойки (штраф, пени) за неисполнение или ненадлежащее исполнение  им условий  гражданско- правовой сделки</t>
  </si>
  <si>
    <t>20219999000000150</t>
  </si>
  <si>
    <t>Прочие дотации</t>
  </si>
  <si>
    <t>20219999030000150</t>
  </si>
  <si>
    <t>Прочие дотации бюджетам внутригородских муниципальных образований городов федерального значения</t>
  </si>
  <si>
    <t>20230000000000150</t>
  </si>
  <si>
    <t>20230024030000150</t>
  </si>
  <si>
    <t>20230024030100150</t>
  </si>
  <si>
    <t>20230024030200150</t>
  </si>
  <si>
    <t>20230027030000150</t>
  </si>
  <si>
    <t>20230027030100150</t>
  </si>
  <si>
    <t>20230027030200150</t>
  </si>
  <si>
    <t>ПО КОДАМ КЛАССИФИКАЦИИ ДОХОДОВ БЮДЖЕТА</t>
  </si>
  <si>
    <t>Молодежная политика</t>
  </si>
  <si>
    <t>1.6.</t>
  </si>
  <si>
    <t>ПО РАЗДЕЛАМ, ПОДРАЗДЕЛАМ КЛАССИФИКАЦИИ РАСХОДОВ БЮДЖЕТА</t>
  </si>
  <si>
    <t>Другие вопросы в обаласти национальной экономики</t>
  </si>
  <si>
    <t>ПОКАЗАТЕЛИ РАСХОДОВ МЕСТНОГО БЮДЖЕТА</t>
  </si>
  <si>
    <t xml:space="preserve">ВНУТРИГОРОДСКОГО  МУНИЦИПАЛЬНОГО ОБРАЗОВАНИЯ САНКТ-ПЕТЕРБУРГА </t>
  </si>
  <si>
    <t>МУНИЦИПАЛЬНЫЙ ОКРУГ № 78 ЗА 2019 ГОД</t>
  </si>
  <si>
    <t>ПО КОДАМ КЛАССИФИКАЦИИ ИСТОЧНИКОВ ФИНАНСИРОВАНИЯ ДЕФИЦИТА БЮДЖЕТОВ</t>
  </si>
  <si>
    <t xml:space="preserve"> МУНИЦИПАЛЬНЫЙ ОКРУГ № 78 ЗА  2019 ГОД</t>
  </si>
  <si>
    <t>ИЗБИРАТЕЛЬНАЯ КОМИССИЯ ВНУТРИГОРОДСКОГО МУНИЦИПАЛЬНОГО ОБРАЗОВАНИЯ САНКТ-ПЕТЕРБУРГА МУНИЦИПАЛЬНЫЙ ОКРУГ № 78 (902)</t>
  </si>
  <si>
    <t>СОЦИАЛЬНОЕ ОБЕСПЕЧЕНИЕ НАСЕЛЕНИЯ</t>
  </si>
  <si>
    <t>Социальное обеспечение населения</t>
  </si>
  <si>
    <t>МО МО № 78</t>
  </si>
  <si>
    <t xml:space="preserve"> МО МО № 78</t>
  </si>
  <si>
    <t>МС МО МО № 78</t>
  </si>
  <si>
    <t xml:space="preserve"> к решению </t>
  </si>
  <si>
    <t xml:space="preserve">                от 06.07.2020 № 8 </t>
  </si>
  <si>
    <t>от 06.07.2020 № 8</t>
  </si>
  <si>
    <t xml:space="preserve">              от 06.07.2020 № 8</t>
  </si>
  <si>
    <t xml:space="preserve"> к  решению МС</t>
  </si>
  <si>
    <t xml:space="preserve">              от 06.07.2020 № 8 </t>
  </si>
  <si>
    <t xml:space="preserve"> к решению МС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</si>
</sst>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#,##0.0_р_."/>
    <numFmt numFmtId="175" formatCode="#,##0.000_р_."/>
    <numFmt numFmtId="176" formatCode="#,##0.0"/>
    <numFmt numFmtId="177" formatCode="0.0%"/>
    <numFmt numFmtId="178" formatCode="0.000"/>
    <numFmt numFmtId="179" formatCode="0.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000000000"/>
    <numFmt numFmtId="190" formatCode="0.00000%"/>
    <numFmt numFmtId="191" formatCode="[$-10419]dd\.mm\.yyyy"/>
    <numFmt numFmtId="192" formatCode="[$-10419]#,##0.00"/>
    <numFmt numFmtId="193" formatCode="[$-10419]###\ ###\ ###\ ###\ #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"/>
    <numFmt numFmtId="199" formatCode="0.0000"/>
    <numFmt numFmtId="200" formatCode="0.0000%"/>
  </numFmts>
  <fonts count="8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sz val="9"/>
      <color indexed="8"/>
      <name val="Arial"/>
      <family val="2"/>
    </font>
    <font>
      <sz val="9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9"/>
      <color indexed="17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22"/>
      <name val="Arial"/>
      <family val="2"/>
    </font>
    <font>
      <b/>
      <sz val="10"/>
      <name val="Arial Black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7"/>
      <color indexed="17"/>
      <name val="Arial Cyr"/>
      <family val="0"/>
    </font>
    <font>
      <sz val="7"/>
      <color indexed="10"/>
      <name val="Arial Cyr"/>
      <family val="0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"/>
      <family val="2"/>
    </font>
    <font>
      <sz val="7"/>
      <color rgb="FF00B050"/>
      <name val="Arial Cyr"/>
      <family val="0"/>
    </font>
    <font>
      <sz val="7"/>
      <color rgb="FFFF0000"/>
      <name val="Arial Cyr"/>
      <family val="0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11" fillId="0" borderId="0" xfId="65">
      <alignment/>
      <protection/>
    </xf>
    <xf numFmtId="0" fontId="11" fillId="0" borderId="0" xfId="65" applyAlignment="1">
      <alignment horizontal="center" vertical="center"/>
      <protection/>
    </xf>
    <xf numFmtId="173" fontId="12" fillId="0" borderId="0" xfId="65" applyNumberFormat="1" applyFont="1" applyBorder="1" applyAlignment="1">
      <alignment horizontal="center" vertical="center"/>
      <protection/>
    </xf>
    <xf numFmtId="0" fontId="11" fillId="0" borderId="0" xfId="65" applyFill="1">
      <alignment/>
      <protection/>
    </xf>
    <xf numFmtId="0" fontId="11" fillId="0" borderId="0" xfId="65" applyFill="1" applyBorder="1">
      <alignment/>
      <protection/>
    </xf>
    <xf numFmtId="0" fontId="11" fillId="0" borderId="0" xfId="0" applyFont="1" applyFill="1" applyAlignment="1">
      <alignment/>
    </xf>
    <xf numFmtId="173" fontId="11" fillId="0" borderId="0" xfId="65" applyNumberFormat="1">
      <alignment/>
      <protection/>
    </xf>
    <xf numFmtId="173" fontId="13" fillId="0" borderId="0" xfId="62" applyNumberFormat="1" applyFont="1" applyFill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2">
      <alignment/>
      <protection/>
    </xf>
    <xf numFmtId="0" fontId="2" fillId="0" borderId="0" xfId="62" applyFont="1">
      <alignment/>
      <protection/>
    </xf>
    <xf numFmtId="0" fontId="11" fillId="0" borderId="0" xfId="62" applyFont="1" applyFill="1">
      <alignment/>
      <protection/>
    </xf>
    <xf numFmtId="0" fontId="11" fillId="0" borderId="0" xfId="62" applyFill="1">
      <alignment/>
      <protection/>
    </xf>
    <xf numFmtId="0" fontId="11" fillId="0" borderId="0" xfId="62" applyFont="1" applyAlignment="1">
      <alignment horizontal="center" vertical="center"/>
      <protection/>
    </xf>
    <xf numFmtId="0" fontId="11" fillId="0" borderId="0" xfId="62" applyAlignment="1">
      <alignment horizontal="center" vertical="center"/>
      <protection/>
    </xf>
    <xf numFmtId="49" fontId="15" fillId="0" borderId="0" xfId="62" applyNumberFormat="1" applyFont="1" applyFill="1" applyBorder="1" applyAlignment="1">
      <alignment horizontal="center" vertical="center"/>
      <protection/>
    </xf>
    <xf numFmtId="49" fontId="11" fillId="0" borderId="0" xfId="62" applyNumberFormat="1" applyFont="1" applyFill="1" applyBorder="1" applyAlignment="1">
      <alignment horizontal="center" vertical="center" wrapText="1"/>
      <protection/>
    </xf>
    <xf numFmtId="49" fontId="11" fillId="0" borderId="0" xfId="62" applyNumberFormat="1" applyFont="1" applyFill="1" applyBorder="1" applyAlignment="1">
      <alignment horizontal="left" vertical="center" wrapText="1"/>
      <protection/>
    </xf>
    <xf numFmtId="49" fontId="17" fillId="0" borderId="0" xfId="62" applyNumberFormat="1" applyFont="1" applyFill="1" applyBorder="1" applyAlignment="1">
      <alignment horizontal="center" vertical="center"/>
      <protection/>
    </xf>
    <xf numFmtId="49" fontId="17" fillId="0" borderId="0" xfId="62" applyNumberFormat="1" applyFont="1" applyFill="1" applyBorder="1" applyAlignment="1">
      <alignment horizontal="left" vertical="center" wrapText="1"/>
      <protection/>
    </xf>
    <xf numFmtId="49" fontId="15" fillId="0" borderId="0" xfId="62" applyNumberFormat="1" applyFont="1" applyFill="1" applyBorder="1" applyAlignment="1">
      <alignment horizontal="center" vertical="center" wrapText="1"/>
      <protection/>
    </xf>
    <xf numFmtId="49" fontId="17" fillId="0" borderId="0" xfId="62" applyNumberFormat="1" applyFont="1" applyFill="1" applyBorder="1" applyAlignment="1">
      <alignment horizontal="center" vertical="center" wrapText="1"/>
      <protection/>
    </xf>
    <xf numFmtId="173" fontId="17" fillId="0" borderId="0" xfId="62" applyNumberFormat="1" applyFont="1" applyFill="1" applyBorder="1" applyAlignment="1">
      <alignment horizontal="center" vertical="center"/>
      <protection/>
    </xf>
    <xf numFmtId="173" fontId="17" fillId="0" borderId="0" xfId="0" applyNumberFormat="1" applyFont="1" applyFill="1" applyBorder="1" applyAlignment="1">
      <alignment horizontal="center" vertical="center"/>
    </xf>
    <xf numFmtId="49" fontId="13" fillId="0" borderId="0" xfId="62" applyNumberFormat="1" applyFont="1" applyFill="1" applyBorder="1" applyAlignment="1">
      <alignment horizontal="center" vertical="center" wrapText="1"/>
      <protection/>
    </xf>
    <xf numFmtId="49" fontId="13" fillId="0" borderId="0" xfId="62" applyNumberFormat="1" applyFont="1" applyFill="1" applyBorder="1" applyAlignment="1">
      <alignment horizontal="center" vertical="center" wrapText="1"/>
      <protection/>
    </xf>
    <xf numFmtId="49" fontId="17" fillId="0" borderId="0" xfId="62" applyNumberFormat="1" applyFont="1" applyFill="1" applyBorder="1" applyAlignment="1">
      <alignment horizontal="left" vertical="center" wrapText="1"/>
      <protection/>
    </xf>
    <xf numFmtId="49" fontId="18" fillId="0" borderId="0" xfId="62" applyNumberFormat="1" applyFont="1" applyFill="1" applyBorder="1" applyAlignment="1">
      <alignment horizontal="center" vertical="center" wrapText="1"/>
      <protection/>
    </xf>
    <xf numFmtId="0" fontId="11" fillId="0" borderId="0" xfId="62" applyFont="1" applyFill="1" applyBorder="1">
      <alignment/>
      <protection/>
    </xf>
    <xf numFmtId="49" fontId="8" fillId="0" borderId="0" xfId="62" applyNumberFormat="1" applyFont="1" applyFill="1" applyBorder="1" applyAlignment="1">
      <alignment horizontal="center" vertical="center" wrapText="1"/>
      <protection/>
    </xf>
    <xf numFmtId="173" fontId="11" fillId="0" borderId="0" xfId="0" applyNumberFormat="1" applyFont="1" applyFill="1" applyBorder="1" applyAlignment="1">
      <alignment horizontal="center" vertical="center"/>
    </xf>
    <xf numFmtId="49" fontId="15" fillId="0" borderId="0" xfId="62" applyNumberFormat="1" applyFont="1" applyFill="1" applyBorder="1" applyAlignment="1">
      <alignment horizontal="center" vertical="center" wrapText="1"/>
      <protection/>
    </xf>
    <xf numFmtId="0" fontId="13" fillId="0" borderId="0" xfId="62" applyFont="1" applyFill="1" applyBorder="1">
      <alignment/>
      <protection/>
    </xf>
    <xf numFmtId="0" fontId="11" fillId="0" borderId="0" xfId="62" applyFill="1" applyBorder="1">
      <alignment/>
      <protection/>
    </xf>
    <xf numFmtId="0" fontId="20" fillId="0" borderId="0" xfId="62" applyFont="1" applyFill="1" applyAlignment="1">
      <alignment horizontal="left"/>
      <protection/>
    </xf>
    <xf numFmtId="0" fontId="13" fillId="0" borderId="0" xfId="62" applyFont="1" applyFill="1" applyBorder="1" applyAlignment="1">
      <alignment horizontal="left" vertical="center" wrapText="1"/>
      <protection/>
    </xf>
    <xf numFmtId="0" fontId="11" fillId="0" borderId="0" xfId="62" applyFont="1" applyFill="1" applyBorder="1">
      <alignment/>
      <protection/>
    </xf>
    <xf numFmtId="0" fontId="11" fillId="0" borderId="0" xfId="62" applyFont="1" applyFill="1" applyBorder="1" applyAlignment="1">
      <alignment horizontal="center"/>
      <protection/>
    </xf>
    <xf numFmtId="173" fontId="17" fillId="0" borderId="0" xfId="62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/>
    </xf>
    <xf numFmtId="173" fontId="13" fillId="0" borderId="0" xfId="0" applyNumberFormat="1" applyFont="1" applyFill="1" applyBorder="1" applyAlignment="1">
      <alignment horizontal="center" vertical="center" wrapText="1"/>
    </xf>
    <xf numFmtId="49" fontId="8" fillId="0" borderId="0" xfId="62" applyNumberFormat="1" applyFont="1" applyBorder="1" applyAlignment="1">
      <alignment horizontal="center" vertical="center" wrapText="1"/>
      <protection/>
    </xf>
    <xf numFmtId="0" fontId="11" fillId="0" borderId="0" xfId="62" applyFont="1" applyBorder="1">
      <alignment/>
      <protection/>
    </xf>
    <xf numFmtId="173" fontId="13" fillId="0" borderId="0" xfId="0" applyNumberFormat="1" applyFont="1" applyFill="1" applyBorder="1" applyAlignment="1">
      <alignment horizontal="center" vertical="center"/>
    </xf>
    <xf numFmtId="0" fontId="11" fillId="0" borderId="0" xfId="62" applyBorder="1">
      <alignment/>
      <protection/>
    </xf>
    <xf numFmtId="0" fontId="11" fillId="0" borderId="0" xfId="62" applyFont="1" applyBorder="1">
      <alignment/>
      <protection/>
    </xf>
    <xf numFmtId="0" fontId="13" fillId="0" borderId="0" xfId="62" applyFont="1" applyBorder="1">
      <alignment/>
      <protection/>
    </xf>
    <xf numFmtId="0" fontId="13" fillId="0" borderId="0" xfId="62" applyFont="1" applyBorder="1">
      <alignment/>
      <protection/>
    </xf>
    <xf numFmtId="173" fontId="13" fillId="0" borderId="0" xfId="62" applyNumberFormat="1" applyFont="1" applyFill="1" applyBorder="1" applyAlignment="1">
      <alignment horizontal="center" vertical="center"/>
      <protection/>
    </xf>
    <xf numFmtId="0" fontId="14" fillId="0" borderId="0" xfId="62" applyFont="1" applyFill="1">
      <alignment/>
      <protection/>
    </xf>
    <xf numFmtId="0" fontId="14" fillId="0" borderId="0" xfId="62" applyFont="1">
      <alignment/>
      <protection/>
    </xf>
    <xf numFmtId="49" fontId="17" fillId="0" borderId="0" xfId="62" applyNumberFormat="1" applyFont="1" applyBorder="1" applyAlignment="1">
      <alignment horizontal="center" vertical="center" wrapText="1"/>
      <protection/>
    </xf>
    <xf numFmtId="173" fontId="14" fillId="0" borderId="0" xfId="62" applyNumberFormat="1" applyFont="1" applyFill="1" applyAlignment="1">
      <alignment horizontal="center"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0" xfId="62" applyFill="1" applyAlignment="1">
      <alignment horizontal="center" vertical="center"/>
      <protection/>
    </xf>
    <xf numFmtId="173" fontId="11" fillId="0" borderId="0" xfId="62" applyNumberFormat="1" applyFill="1">
      <alignment/>
      <protection/>
    </xf>
    <xf numFmtId="179" fontId="18" fillId="0" borderId="0" xfId="62" applyNumberFormat="1" applyFont="1" applyFill="1" applyAlignment="1">
      <alignment horizontal="center" vertical="center"/>
      <protection/>
    </xf>
    <xf numFmtId="0" fontId="12" fillId="0" borderId="0" xfId="62" applyFont="1" applyBorder="1">
      <alignment/>
      <protection/>
    </xf>
    <xf numFmtId="173" fontId="13" fillId="0" borderId="0" xfId="62" applyNumberFormat="1" applyFont="1" applyFill="1" applyBorder="1">
      <alignment/>
      <protection/>
    </xf>
    <xf numFmtId="0" fontId="13" fillId="0" borderId="0" xfId="62" applyFont="1">
      <alignment/>
      <protection/>
    </xf>
    <xf numFmtId="0" fontId="13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21" fillId="0" borderId="0" xfId="62" applyFont="1" applyFill="1">
      <alignment/>
      <protection/>
    </xf>
    <xf numFmtId="0" fontId="7" fillId="0" borderId="0" xfId="62" applyFont="1" applyFill="1">
      <alignment/>
      <protection/>
    </xf>
    <xf numFmtId="49" fontId="11" fillId="0" borderId="0" xfId="62" applyNumberFormat="1" applyFont="1" applyBorder="1" applyAlignment="1">
      <alignment horizontal="center" vertical="center"/>
      <protection/>
    </xf>
    <xf numFmtId="0" fontId="23" fillId="0" borderId="0" xfId="62" applyFont="1" applyBorder="1">
      <alignment/>
      <protection/>
    </xf>
    <xf numFmtId="173" fontId="12" fillId="0" borderId="0" xfId="62" applyNumberFormat="1" applyFont="1" applyBorder="1" applyAlignment="1">
      <alignment horizontal="center" vertical="center"/>
      <protection/>
    </xf>
    <xf numFmtId="173" fontId="12" fillId="0" borderId="0" xfId="62" applyNumberFormat="1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14" fillId="0" borderId="0" xfId="62" applyFont="1" applyBorder="1">
      <alignment/>
      <protection/>
    </xf>
    <xf numFmtId="14" fontId="14" fillId="0" borderId="0" xfId="62" applyNumberFormat="1" applyFont="1">
      <alignment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0" xfId="62" applyBorder="1" applyAlignment="1">
      <alignment horizontal="center" vertical="center"/>
      <protection/>
    </xf>
    <xf numFmtId="0" fontId="21" fillId="0" borderId="0" xfId="62" applyFont="1">
      <alignment/>
      <protection/>
    </xf>
    <xf numFmtId="0" fontId="14" fillId="0" borderId="0" xfId="65" applyFont="1">
      <alignment/>
      <protection/>
    </xf>
    <xf numFmtId="0" fontId="11" fillId="0" borderId="0" xfId="65" applyBorder="1">
      <alignment/>
      <protection/>
    </xf>
    <xf numFmtId="49" fontId="16" fillId="0" borderId="0" xfId="62" applyNumberFormat="1" applyFont="1" applyFill="1" applyBorder="1" applyAlignment="1">
      <alignment horizontal="left" vertical="center" wrapText="1"/>
      <protection/>
    </xf>
    <xf numFmtId="0" fontId="11" fillId="0" borderId="0" xfId="55">
      <alignment/>
      <protection/>
    </xf>
    <xf numFmtId="0" fontId="11" fillId="0" borderId="0" xfId="55" applyAlignment="1">
      <alignment horizontal="center" vertical="center"/>
      <protection/>
    </xf>
    <xf numFmtId="0" fontId="11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11" fillId="0" borderId="0" xfId="55" applyFont="1">
      <alignment/>
      <protection/>
    </xf>
    <xf numFmtId="0" fontId="0" fillId="0" borderId="0" xfId="55" applyFont="1">
      <alignment/>
      <protection/>
    </xf>
    <xf numFmtId="0" fontId="11" fillId="0" borderId="0" xfId="55" applyFont="1" applyFill="1" applyBorder="1">
      <alignment/>
      <protection/>
    </xf>
    <xf numFmtId="0" fontId="11" fillId="0" borderId="0" xfId="55" applyBorder="1">
      <alignment/>
      <protection/>
    </xf>
    <xf numFmtId="0" fontId="11" fillId="0" borderId="0" xfId="55" applyBorder="1" applyAlignment="1">
      <alignment horizontal="center" vertical="center"/>
      <protection/>
    </xf>
    <xf numFmtId="0" fontId="11" fillId="0" borderId="0" xfId="55" applyFill="1" applyBorder="1">
      <alignment/>
      <protection/>
    </xf>
    <xf numFmtId="49" fontId="11" fillId="0" borderId="0" xfId="63" applyNumberFormat="1" applyFont="1" applyFill="1" applyBorder="1" applyAlignment="1">
      <alignment horizontal="center" vertical="center" wrapText="1"/>
      <protection/>
    </xf>
    <xf numFmtId="173" fontId="13" fillId="0" borderId="0" xfId="55" applyNumberFormat="1" applyFont="1" applyFill="1" applyBorder="1" applyAlignment="1">
      <alignment horizontal="center" vertical="center"/>
      <protection/>
    </xf>
    <xf numFmtId="173" fontId="11" fillId="0" borderId="0" xfId="55" applyNumberFormat="1" applyFont="1" applyFill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1" fillId="0" borderId="0" xfId="55" applyFont="1" applyBorder="1">
      <alignment/>
      <protection/>
    </xf>
    <xf numFmtId="49" fontId="14" fillId="0" borderId="0" xfId="55" applyNumberFormat="1" applyFont="1" applyFill="1" applyBorder="1" applyAlignment="1">
      <alignment horizontal="center" vertical="center" wrapText="1"/>
      <protection/>
    </xf>
    <xf numFmtId="173" fontId="12" fillId="0" borderId="0" xfId="55" applyNumberFormat="1" applyFont="1" applyBorder="1" applyAlignment="1">
      <alignment horizontal="center" vertical="center"/>
      <protection/>
    </xf>
    <xf numFmtId="0" fontId="14" fillId="0" borderId="0" xfId="55" applyFont="1">
      <alignment/>
      <protection/>
    </xf>
    <xf numFmtId="0" fontId="14" fillId="0" borderId="0" xfId="55" applyFont="1" applyFill="1" applyBorder="1">
      <alignment/>
      <protection/>
    </xf>
    <xf numFmtId="49" fontId="25" fillId="0" borderId="0" xfId="55" applyNumberFormat="1" applyFont="1" applyFill="1" applyBorder="1" applyAlignment="1">
      <alignment horizontal="center" vertical="center" wrapText="1"/>
      <protection/>
    </xf>
    <xf numFmtId="173" fontId="26" fillId="0" borderId="0" xfId="55" applyNumberFormat="1" applyFont="1" applyBorder="1" applyAlignment="1">
      <alignment horizontal="center" vertical="center"/>
      <protection/>
    </xf>
    <xf numFmtId="173" fontId="26" fillId="0" borderId="0" xfId="55" applyNumberFormat="1" applyFont="1" applyBorder="1" applyAlignment="1">
      <alignment horizontal="center" vertical="center" wrapText="1"/>
      <protection/>
    </xf>
    <xf numFmtId="0" fontId="26" fillId="0" borderId="0" xfId="55" applyFont="1" applyFill="1" applyBorder="1" applyAlignment="1">
      <alignment horizontal="left" vertical="center" wrapText="1"/>
      <protection/>
    </xf>
    <xf numFmtId="0" fontId="27" fillId="0" borderId="0" xfId="55" applyFont="1" applyFill="1" applyBorder="1">
      <alignment/>
      <protection/>
    </xf>
    <xf numFmtId="0" fontId="27" fillId="0" borderId="0" xfId="55" applyFont="1">
      <alignment/>
      <protection/>
    </xf>
    <xf numFmtId="0" fontId="21" fillId="0" borderId="0" xfId="55" applyFont="1" applyBorder="1">
      <alignment/>
      <protection/>
    </xf>
    <xf numFmtId="0" fontId="28" fillId="0" borderId="0" xfId="55" applyFont="1" applyFill="1" applyBorder="1">
      <alignment/>
      <protection/>
    </xf>
    <xf numFmtId="0" fontId="21" fillId="0" borderId="0" xfId="55" applyFont="1">
      <alignment/>
      <protection/>
    </xf>
    <xf numFmtId="0" fontId="21" fillId="0" borderId="0" xfId="55" applyFont="1" applyFill="1" applyBorder="1">
      <alignment/>
      <protection/>
    </xf>
    <xf numFmtId="0" fontId="26" fillId="0" borderId="0" xfId="55" applyFont="1" applyBorder="1">
      <alignment/>
      <protection/>
    </xf>
    <xf numFmtId="0" fontId="13" fillId="0" borderId="0" xfId="55" applyFont="1" applyFill="1" applyBorder="1" applyAlignment="1">
      <alignment horizontal="center" vertical="center" wrapText="1"/>
      <protection/>
    </xf>
    <xf numFmtId="173" fontId="17" fillId="0" borderId="0" xfId="62" applyNumberFormat="1" applyFont="1" applyFill="1" applyBorder="1" applyAlignment="1">
      <alignment horizontal="center" vertical="center" wrapText="1"/>
      <protection/>
    </xf>
    <xf numFmtId="173" fontId="11" fillId="0" borderId="0" xfId="62" applyNumberFormat="1">
      <alignment/>
      <protection/>
    </xf>
    <xf numFmtId="173" fontId="11" fillId="0" borderId="0" xfId="62" applyNumberFormat="1" applyFill="1" applyBorder="1">
      <alignment/>
      <protection/>
    </xf>
    <xf numFmtId="0" fontId="8" fillId="0" borderId="0" xfId="65" applyFont="1">
      <alignment/>
      <protection/>
    </xf>
    <xf numFmtId="0" fontId="8" fillId="0" borderId="0" xfId="0" applyFont="1" applyFill="1" applyAlignment="1">
      <alignment/>
    </xf>
    <xf numFmtId="49" fontId="14" fillId="0" borderId="0" xfId="63" applyNumberFormat="1" applyFont="1" applyFill="1" applyBorder="1" applyAlignment="1">
      <alignment horizontal="center" vertical="center" wrapText="1"/>
      <protection/>
    </xf>
    <xf numFmtId="49" fontId="13" fillId="0" borderId="0" xfId="64" applyNumberFormat="1" applyFont="1" applyFill="1" applyBorder="1" applyAlignment="1">
      <alignment horizontal="center" vertical="center" wrapText="1"/>
      <protection/>
    </xf>
    <xf numFmtId="178" fontId="14" fillId="0" borderId="0" xfId="0" applyNumberFormat="1" applyFont="1" applyFill="1" applyBorder="1" applyAlignment="1">
      <alignment horizontal="center" vertical="center" wrapText="1"/>
    </xf>
    <xf numFmtId="173" fontId="13" fillId="0" borderId="0" xfId="62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19" fillId="0" borderId="0" xfId="62" applyFont="1" applyFill="1" applyBorder="1">
      <alignment/>
      <protection/>
    </xf>
    <xf numFmtId="0" fontId="12" fillId="0" borderId="0" xfId="62" applyFont="1" applyFill="1" applyBorder="1">
      <alignment/>
      <protection/>
    </xf>
    <xf numFmtId="0" fontId="14" fillId="0" borderId="0" xfId="62" applyFont="1" applyFill="1" applyBorder="1">
      <alignment/>
      <protection/>
    </xf>
    <xf numFmtId="0" fontId="6" fillId="0" borderId="0" xfId="0" applyFont="1" applyFill="1" applyBorder="1" applyAlignment="1">
      <alignment/>
    </xf>
    <xf numFmtId="173" fontId="14" fillId="0" borderId="0" xfId="62" applyNumberFormat="1" applyFont="1" applyFill="1" applyBorder="1" applyAlignment="1">
      <alignment horizontal="center"/>
      <protection/>
    </xf>
    <xf numFmtId="0" fontId="11" fillId="0" borderId="0" xfId="62" applyFill="1" applyBorder="1" applyAlignment="1">
      <alignment horizontal="center" vertical="center"/>
      <protection/>
    </xf>
    <xf numFmtId="179" fontId="14" fillId="0" borderId="0" xfId="62" applyNumberFormat="1" applyFont="1" applyFill="1" applyBorder="1">
      <alignment/>
      <protection/>
    </xf>
    <xf numFmtId="179" fontId="1" fillId="0" borderId="0" xfId="57" applyNumberFormat="1" applyFont="1" applyFill="1" applyBorder="1" applyAlignment="1">
      <alignment horizontal="right" vertical="center" wrapText="1"/>
      <protection/>
    </xf>
    <xf numFmtId="179" fontId="18" fillId="0" borderId="0" xfId="62" applyNumberFormat="1" applyFont="1" applyFill="1" applyBorder="1" applyAlignment="1">
      <alignment horizontal="center" vertical="center"/>
      <protection/>
    </xf>
    <xf numFmtId="179" fontId="13" fillId="0" borderId="0" xfId="62" applyNumberFormat="1" applyFont="1" applyFill="1" applyBorder="1">
      <alignment/>
      <protection/>
    </xf>
    <xf numFmtId="179" fontId="11" fillId="0" borderId="0" xfId="62" applyNumberFormat="1" applyFill="1" applyBorder="1">
      <alignment/>
      <protection/>
    </xf>
    <xf numFmtId="0" fontId="80" fillId="0" borderId="0" xfId="62" applyFont="1">
      <alignment/>
      <protection/>
    </xf>
    <xf numFmtId="0" fontId="80" fillId="0" borderId="0" xfId="62" applyFont="1" applyAlignment="1">
      <alignment horizontal="center" vertical="center"/>
      <protection/>
    </xf>
    <xf numFmtId="0" fontId="81" fillId="0" borderId="0" xfId="0" applyFont="1" applyAlignment="1">
      <alignment/>
    </xf>
    <xf numFmtId="0" fontId="80" fillId="0" borderId="0" xfId="62" applyFont="1" applyBorder="1">
      <alignment/>
      <protection/>
    </xf>
    <xf numFmtId="0" fontId="82" fillId="0" borderId="0" xfId="0" applyFont="1" applyAlignment="1">
      <alignment/>
    </xf>
    <xf numFmtId="173" fontId="83" fillId="0" borderId="0" xfId="62" applyNumberFormat="1" applyFont="1" applyFill="1" applyBorder="1" applyAlignment="1">
      <alignment horizontal="center" vertical="center"/>
      <protection/>
    </xf>
    <xf numFmtId="49" fontId="11" fillId="0" borderId="0" xfId="62" applyNumberFormat="1" applyFont="1" applyBorder="1" applyAlignment="1">
      <alignment horizontal="center" vertical="center" wrapText="1"/>
      <protection/>
    </xf>
    <xf numFmtId="0" fontId="29" fillId="0" borderId="0" xfId="62" applyFont="1" applyFill="1" applyBorder="1">
      <alignment/>
      <protection/>
    </xf>
    <xf numFmtId="0" fontId="0" fillId="0" borderId="0" xfId="65" applyFont="1" applyFill="1">
      <alignment/>
      <protection/>
    </xf>
    <xf numFmtId="0" fontId="11" fillId="0" borderId="0" xfId="65" applyFont="1" applyFill="1">
      <alignment/>
      <protection/>
    </xf>
    <xf numFmtId="0" fontId="11" fillId="0" borderId="0" xfId="57" applyFont="1" applyFill="1">
      <alignment/>
      <protection/>
    </xf>
    <xf numFmtId="0" fontId="8" fillId="0" borderId="0" xfId="65" applyFont="1" applyFill="1">
      <alignment/>
      <protection/>
    </xf>
    <xf numFmtId="0" fontId="8" fillId="0" borderId="0" xfId="57" applyFont="1" applyFill="1">
      <alignment/>
      <protection/>
    </xf>
    <xf numFmtId="0" fontId="11" fillId="0" borderId="0" xfId="65" applyFont="1">
      <alignment/>
      <protection/>
    </xf>
    <xf numFmtId="0" fontId="11" fillId="0" borderId="0" xfId="55" applyFont="1" applyAlignment="1">
      <alignment horizontal="center" vertical="center"/>
      <protection/>
    </xf>
    <xf numFmtId="0" fontId="11" fillId="0" borderId="0" xfId="0" applyFont="1" applyFill="1" applyAlignment="1">
      <alignment/>
    </xf>
    <xf numFmtId="173" fontId="14" fillId="0" borderId="0" xfId="62" applyNumberFormat="1" applyFont="1">
      <alignment/>
      <protection/>
    </xf>
    <xf numFmtId="0" fontId="13" fillId="0" borderId="0" xfId="55" applyFont="1" applyAlignment="1">
      <alignment horizontal="center" vertical="center"/>
      <protection/>
    </xf>
    <xf numFmtId="173" fontId="13" fillId="0" borderId="0" xfId="55" applyNumberFormat="1" applyFont="1" applyAlignment="1">
      <alignment horizontal="center" vertical="center"/>
      <protection/>
    </xf>
    <xf numFmtId="0" fontId="13" fillId="0" borderId="0" xfId="55" applyFont="1" applyBorder="1">
      <alignment/>
      <protection/>
    </xf>
    <xf numFmtId="0" fontId="13" fillId="0" borderId="0" xfId="55" applyFont="1" applyBorder="1" applyAlignment="1">
      <alignment horizontal="center" vertical="center"/>
      <protection/>
    </xf>
    <xf numFmtId="0" fontId="13" fillId="0" borderId="0" xfId="65" applyFont="1" applyFill="1" applyBorder="1">
      <alignment/>
      <protection/>
    </xf>
    <xf numFmtId="0" fontId="13" fillId="0" borderId="0" xfId="65" applyFont="1" applyBorder="1">
      <alignment/>
      <protection/>
    </xf>
    <xf numFmtId="0" fontId="13" fillId="0" borderId="0" xfId="65" applyFont="1">
      <alignment/>
      <protection/>
    </xf>
    <xf numFmtId="0" fontId="13" fillId="0" borderId="0" xfId="65" applyFont="1" applyFill="1">
      <alignment/>
      <protection/>
    </xf>
    <xf numFmtId="173" fontId="32" fillId="0" borderId="10" xfId="57" applyNumberFormat="1" applyFont="1" applyFill="1" applyBorder="1" applyAlignment="1">
      <alignment horizontal="center" vertical="center"/>
      <protection/>
    </xf>
    <xf numFmtId="173" fontId="35" fillId="0" borderId="10" xfId="57" applyNumberFormat="1" applyFont="1" applyFill="1" applyBorder="1" applyAlignment="1">
      <alignment horizontal="center" vertical="center"/>
      <protection/>
    </xf>
    <xf numFmtId="173" fontId="32" fillId="0" borderId="10" xfId="57" applyNumberFormat="1" applyFont="1" applyFill="1" applyBorder="1" applyAlignment="1">
      <alignment horizontal="center" vertical="center" wrapText="1"/>
      <protection/>
    </xf>
    <xf numFmtId="173" fontId="35" fillId="0" borderId="10" xfId="57" applyNumberFormat="1" applyFont="1" applyFill="1" applyBorder="1" applyAlignment="1">
      <alignment horizontal="center" vertical="center" wrapText="1"/>
      <protection/>
    </xf>
    <xf numFmtId="173" fontId="32" fillId="0" borderId="11" xfId="57" applyNumberFormat="1" applyFont="1" applyFill="1" applyBorder="1" applyAlignment="1">
      <alignment horizontal="center" vertical="center" wrapText="1"/>
      <protection/>
    </xf>
    <xf numFmtId="49" fontId="33" fillId="0" borderId="10" xfId="62" applyNumberFormat="1" applyFont="1" applyFill="1" applyBorder="1" applyAlignment="1">
      <alignment horizontal="center" vertical="center"/>
      <protection/>
    </xf>
    <xf numFmtId="49" fontId="36" fillId="0" borderId="10" xfId="62" applyNumberFormat="1" applyFont="1" applyFill="1" applyBorder="1" applyAlignment="1">
      <alignment horizontal="center" vertical="center"/>
      <protection/>
    </xf>
    <xf numFmtId="49" fontId="33" fillId="0" borderId="11" xfId="62" applyNumberFormat="1" applyFont="1" applyFill="1" applyBorder="1" applyAlignment="1">
      <alignment horizontal="center" vertical="center"/>
      <protection/>
    </xf>
    <xf numFmtId="173" fontId="31" fillId="0" borderId="10" xfId="0" applyNumberFormat="1" applyFont="1" applyFill="1" applyBorder="1" applyAlignment="1">
      <alignment horizontal="center" vertical="center"/>
    </xf>
    <xf numFmtId="49" fontId="33" fillId="0" borderId="10" xfId="62" applyNumberFormat="1" applyFont="1" applyFill="1" applyBorder="1" applyAlignment="1">
      <alignment horizontal="center" vertical="center" wrapText="1"/>
      <protection/>
    </xf>
    <xf numFmtId="49" fontId="36" fillId="0" borderId="10" xfId="62" applyNumberFormat="1" applyFont="1" applyFill="1" applyBorder="1" applyAlignment="1">
      <alignment horizontal="center" vertical="center" wrapText="1"/>
      <protection/>
    </xf>
    <xf numFmtId="173" fontId="31" fillId="0" borderId="10" xfId="62" applyNumberFormat="1" applyFont="1" applyFill="1" applyBorder="1" applyAlignment="1">
      <alignment horizontal="center" vertical="center"/>
      <protection/>
    </xf>
    <xf numFmtId="49" fontId="31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27" fillId="0" borderId="0" xfId="55" applyNumberFormat="1" applyFont="1" applyBorder="1">
      <alignment/>
      <protection/>
    </xf>
    <xf numFmtId="0" fontId="11" fillId="0" borderId="0" xfId="55" applyFont="1" applyFill="1" applyAlignment="1">
      <alignment/>
      <protection/>
    </xf>
    <xf numFmtId="0" fontId="11" fillId="0" borderId="0" xfId="55" applyFont="1" applyFill="1" applyAlignment="1">
      <alignment horizontal="left"/>
      <protection/>
    </xf>
    <xf numFmtId="0" fontId="35" fillId="0" borderId="0" xfId="55" applyFont="1">
      <alignment/>
      <protection/>
    </xf>
    <xf numFmtId="0" fontId="35" fillId="0" borderId="0" xfId="55" applyFont="1" applyFill="1">
      <alignment/>
      <protection/>
    </xf>
    <xf numFmtId="0" fontId="32" fillId="0" borderId="0" xfId="55" applyFont="1" applyFill="1" applyBorder="1" applyAlignment="1">
      <alignment horizontal="center"/>
      <protection/>
    </xf>
    <xf numFmtId="0" fontId="35" fillId="0" borderId="0" xfId="55" applyFont="1" applyFill="1" applyBorder="1">
      <alignment/>
      <protection/>
    </xf>
    <xf numFmtId="0" fontId="35" fillId="0" borderId="0" xfId="55" applyFont="1" applyBorder="1">
      <alignment/>
      <protection/>
    </xf>
    <xf numFmtId="49" fontId="36" fillId="0" borderId="12" xfId="64" applyNumberFormat="1" applyFont="1" applyFill="1" applyBorder="1" applyAlignment="1">
      <alignment horizontal="center" vertical="center"/>
      <protection/>
    </xf>
    <xf numFmtId="49" fontId="36" fillId="0" borderId="13" xfId="64" applyNumberFormat="1" applyFont="1" applyFill="1" applyBorder="1" applyAlignment="1">
      <alignment horizontal="center" vertical="center" wrapText="1"/>
      <protection/>
    </xf>
    <xf numFmtId="49" fontId="36" fillId="0" borderId="12" xfId="64" applyNumberFormat="1" applyFont="1" applyFill="1" applyBorder="1" applyAlignment="1">
      <alignment horizontal="center" vertical="center" wrapText="1"/>
      <protection/>
    </xf>
    <xf numFmtId="49" fontId="36" fillId="0" borderId="12" xfId="62" applyNumberFormat="1" applyFont="1" applyFill="1" applyBorder="1" applyAlignment="1">
      <alignment horizontal="center" vertical="center" wrapText="1"/>
      <protection/>
    </xf>
    <xf numFmtId="178" fontId="36" fillId="0" borderId="12" xfId="0" applyNumberFormat="1" applyFont="1" applyFill="1" applyBorder="1" applyAlignment="1">
      <alignment horizontal="center" vertical="center" wrapText="1"/>
    </xf>
    <xf numFmtId="0" fontId="36" fillId="0" borderId="14" xfId="55" applyFont="1" applyFill="1" applyBorder="1" applyAlignment="1">
      <alignment horizontal="left" vertical="center"/>
      <protection/>
    </xf>
    <xf numFmtId="49" fontId="36" fillId="0" borderId="11" xfId="64" applyNumberFormat="1" applyFont="1" applyFill="1" applyBorder="1" applyAlignment="1">
      <alignment horizontal="center" vertical="top"/>
      <protection/>
    </xf>
    <xf numFmtId="49" fontId="36" fillId="0" borderId="15" xfId="64" applyNumberFormat="1" applyFont="1" applyFill="1" applyBorder="1" applyAlignment="1">
      <alignment horizontal="center" vertical="top" wrapText="1"/>
      <protection/>
    </xf>
    <xf numFmtId="49" fontId="36" fillId="0" borderId="16" xfId="64" applyNumberFormat="1" applyFont="1" applyFill="1" applyBorder="1" applyAlignment="1">
      <alignment horizontal="center" vertical="top" wrapText="1"/>
      <protection/>
    </xf>
    <xf numFmtId="49" fontId="36" fillId="0" borderId="11" xfId="64" applyNumberFormat="1" applyFont="1" applyFill="1" applyBorder="1" applyAlignment="1">
      <alignment horizontal="center" vertical="top" wrapText="1"/>
      <protection/>
    </xf>
    <xf numFmtId="49" fontId="36" fillId="0" borderId="11" xfId="62" applyNumberFormat="1" applyFont="1" applyFill="1" applyBorder="1" applyAlignment="1">
      <alignment horizontal="center" vertical="top" wrapText="1"/>
      <protection/>
    </xf>
    <xf numFmtId="178" fontId="36" fillId="0" borderId="11" xfId="0" applyNumberFormat="1" applyFont="1" applyFill="1" applyBorder="1" applyAlignment="1">
      <alignment horizontal="center" vertical="top" wrapText="1"/>
    </xf>
    <xf numFmtId="178" fontId="36" fillId="0" borderId="15" xfId="0" applyNumberFormat="1" applyFont="1" applyFill="1" applyBorder="1" applyAlignment="1">
      <alignment horizontal="center" vertical="top" wrapText="1"/>
    </xf>
    <xf numFmtId="0" fontId="36" fillId="0" borderId="10" xfId="55" applyFont="1" applyFill="1" applyBorder="1" applyAlignment="1">
      <alignment horizontal="center" vertical="top" wrapText="1"/>
      <protection/>
    </xf>
    <xf numFmtId="0" fontId="38" fillId="0" borderId="0" xfId="55" applyFont="1">
      <alignment/>
      <protection/>
    </xf>
    <xf numFmtId="0" fontId="36" fillId="0" borderId="17" xfId="55" applyFont="1" applyFill="1" applyBorder="1">
      <alignment/>
      <protection/>
    </xf>
    <xf numFmtId="0" fontId="36" fillId="0" borderId="18" xfId="55" applyFont="1" applyFill="1" applyBorder="1">
      <alignment/>
      <protection/>
    </xf>
    <xf numFmtId="49" fontId="36" fillId="0" borderId="19" xfId="62" applyNumberFormat="1" applyFont="1" applyFill="1" applyBorder="1" applyAlignment="1">
      <alignment horizontal="center" vertical="center" wrapText="1"/>
      <protection/>
    </xf>
    <xf numFmtId="173" fontId="33" fillId="0" borderId="10" xfId="62" applyNumberFormat="1" applyFont="1" applyFill="1" applyBorder="1" applyAlignment="1">
      <alignment horizontal="center" vertical="center" wrapText="1"/>
      <protection/>
    </xf>
    <xf numFmtId="177" fontId="33" fillId="0" borderId="10" xfId="70" applyNumberFormat="1" applyFont="1" applyFill="1" applyBorder="1" applyAlignment="1">
      <alignment horizontal="center" vertical="center"/>
    </xf>
    <xf numFmtId="49" fontId="33" fillId="0" borderId="10" xfId="62" applyNumberFormat="1" applyFont="1" applyFill="1" applyBorder="1" applyAlignment="1">
      <alignment horizontal="left" vertical="center" wrapText="1"/>
      <protection/>
    </xf>
    <xf numFmtId="49" fontId="33" fillId="0" borderId="19" xfId="62" applyNumberFormat="1" applyFont="1" applyFill="1" applyBorder="1" applyAlignment="1">
      <alignment horizontal="center" vertical="center" wrapText="1"/>
      <protection/>
    </xf>
    <xf numFmtId="173" fontId="33" fillId="0" borderId="10" xfId="0" applyNumberFormat="1" applyFont="1" applyFill="1" applyBorder="1" applyAlignment="1">
      <alignment horizontal="center" vertical="center"/>
    </xf>
    <xf numFmtId="49" fontId="36" fillId="0" borderId="10" xfId="62" applyNumberFormat="1" applyFont="1" applyFill="1" applyBorder="1" applyAlignment="1">
      <alignment horizontal="left" vertical="center" wrapText="1"/>
      <protection/>
    </xf>
    <xf numFmtId="173" fontId="36" fillId="0" borderId="10" xfId="0" applyNumberFormat="1" applyFont="1" applyFill="1" applyBorder="1" applyAlignment="1">
      <alignment horizontal="center" vertical="center"/>
    </xf>
    <xf numFmtId="173" fontId="36" fillId="0" borderId="10" xfId="55" applyNumberFormat="1" applyFont="1" applyFill="1" applyBorder="1" applyAlignment="1">
      <alignment horizontal="center" vertical="center"/>
      <protection/>
    </xf>
    <xf numFmtId="177" fontId="36" fillId="0" borderId="10" xfId="70" applyNumberFormat="1" applyFont="1" applyFill="1" applyBorder="1" applyAlignment="1">
      <alignment horizontal="center" vertical="center"/>
    </xf>
    <xf numFmtId="173" fontId="36" fillId="0" borderId="10" xfId="62" applyNumberFormat="1" applyFont="1" applyFill="1" applyBorder="1" applyAlignment="1">
      <alignment horizontal="center" vertical="center" wrapText="1"/>
      <protection/>
    </xf>
    <xf numFmtId="49" fontId="33" fillId="0" borderId="20" xfId="62" applyNumberFormat="1" applyFont="1" applyFill="1" applyBorder="1" applyAlignment="1">
      <alignment horizontal="left" vertical="center" wrapText="1"/>
      <protection/>
    </xf>
    <xf numFmtId="49" fontId="33" fillId="0" borderId="10" xfId="55" applyNumberFormat="1" applyFont="1" applyFill="1" applyBorder="1" applyAlignment="1">
      <alignment horizontal="center" vertical="center"/>
      <protection/>
    </xf>
    <xf numFmtId="49" fontId="36" fillId="0" borderId="10" xfId="55" applyNumberFormat="1" applyFont="1" applyFill="1" applyBorder="1" applyAlignment="1">
      <alignment horizontal="center" vertical="center"/>
      <protection/>
    </xf>
    <xf numFmtId="0" fontId="36" fillId="0" borderId="10" xfId="0" applyFont="1" applyFill="1" applyBorder="1" applyAlignment="1">
      <alignment horizontal="center" vertical="center"/>
    </xf>
    <xf numFmtId="49" fontId="33" fillId="0" borderId="11" xfId="62" applyNumberFormat="1" applyFont="1" applyFill="1" applyBorder="1" applyAlignment="1">
      <alignment horizontal="left" vertical="center" wrapText="1"/>
      <protection/>
    </xf>
    <xf numFmtId="49" fontId="33" fillId="0" borderId="11" xfId="62" applyNumberFormat="1" applyFont="1" applyFill="1" applyBorder="1" applyAlignment="1">
      <alignment horizontal="center" vertical="center" wrapText="1"/>
      <protection/>
    </xf>
    <xf numFmtId="0" fontId="36" fillId="0" borderId="19" xfId="62" applyFont="1" applyFill="1" applyBorder="1">
      <alignment/>
      <protection/>
    </xf>
    <xf numFmtId="0" fontId="36" fillId="0" borderId="19" xfId="62" applyFont="1" applyFill="1" applyBorder="1" applyAlignment="1">
      <alignment horizontal="center" vertical="center"/>
      <protection/>
    </xf>
    <xf numFmtId="0" fontId="33" fillId="0" borderId="19" xfId="62" applyFont="1" applyFill="1" applyBorder="1">
      <alignment/>
      <protection/>
    </xf>
    <xf numFmtId="0" fontId="33" fillId="0" borderId="0" xfId="0" applyFont="1" applyFill="1" applyAlignment="1">
      <alignment vertical="center" wrapText="1"/>
    </xf>
    <xf numFmtId="173" fontId="33" fillId="0" borderId="10" xfId="55" applyNumberFormat="1" applyFont="1" applyFill="1" applyBorder="1" applyAlignment="1">
      <alignment horizontal="center" vertical="center"/>
      <protection/>
    </xf>
    <xf numFmtId="0" fontId="33" fillId="0" borderId="10" xfId="62" applyFont="1" applyFill="1" applyBorder="1">
      <alignment/>
      <protection/>
    </xf>
    <xf numFmtId="0" fontId="36" fillId="0" borderId="20" xfId="0" applyFont="1" applyFill="1" applyBorder="1" applyAlignment="1">
      <alignment horizontal="center" vertical="center"/>
    </xf>
    <xf numFmtId="0" fontId="33" fillId="0" borderId="10" xfId="62" applyFont="1" applyFill="1" applyBorder="1" applyAlignment="1">
      <alignment horizontal="center" vertical="center"/>
      <protection/>
    </xf>
    <xf numFmtId="0" fontId="36" fillId="0" borderId="0" xfId="0" applyFont="1" applyFill="1" applyBorder="1" applyAlignment="1">
      <alignment/>
    </xf>
    <xf numFmtId="49" fontId="33" fillId="0" borderId="10" xfId="62" applyNumberFormat="1" applyFont="1" applyFill="1" applyBorder="1" applyAlignment="1">
      <alignment horizontal="left" vertical="top" wrapText="1"/>
      <protection/>
    </xf>
    <xf numFmtId="0" fontId="33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/>
    </xf>
    <xf numFmtId="49" fontId="36" fillId="0" borderId="10" xfId="62" applyNumberFormat="1" applyFont="1" applyFill="1" applyBorder="1" applyAlignment="1">
      <alignment horizontal="left" vertical="top" wrapText="1"/>
      <protection/>
    </xf>
    <xf numFmtId="173" fontId="33" fillId="0" borderId="10" xfId="62" applyNumberFormat="1" applyFont="1" applyFill="1" applyBorder="1" applyAlignment="1">
      <alignment horizontal="center" vertical="center"/>
      <protection/>
    </xf>
    <xf numFmtId="173" fontId="36" fillId="0" borderId="20" xfId="0" applyNumberFormat="1" applyFont="1" applyFill="1" applyBorder="1" applyAlignment="1">
      <alignment horizontal="center" vertical="center"/>
    </xf>
    <xf numFmtId="173" fontId="36" fillId="0" borderId="10" xfId="62" applyNumberFormat="1" applyFont="1" applyFill="1" applyBorder="1" applyAlignment="1">
      <alignment horizontal="center" vertical="center"/>
      <protection/>
    </xf>
    <xf numFmtId="0" fontId="36" fillId="0" borderId="19" xfId="0" applyFont="1" applyFill="1" applyBorder="1" applyAlignment="1">
      <alignment/>
    </xf>
    <xf numFmtId="49" fontId="33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/>
    </xf>
    <xf numFmtId="49" fontId="33" fillId="0" borderId="10" xfId="0" applyNumberFormat="1" applyFont="1" applyFill="1" applyBorder="1" applyAlignment="1">
      <alignment horizontal="left" vertical="center"/>
    </xf>
    <xf numFmtId="49" fontId="33" fillId="0" borderId="10" xfId="0" applyNumberFormat="1" applyFont="1" applyFill="1" applyBorder="1" applyAlignment="1">
      <alignment horizontal="left" vertical="center" wrapText="1"/>
    </xf>
    <xf numFmtId="49" fontId="33" fillId="0" borderId="19" xfId="0" applyNumberFormat="1" applyFont="1" applyFill="1" applyBorder="1" applyAlignment="1">
      <alignment horizontal="center" vertical="center" wrapText="1"/>
    </xf>
    <xf numFmtId="173" fontId="39" fillId="0" borderId="0" xfId="55" applyNumberFormat="1" applyFont="1" applyBorder="1" applyAlignment="1">
      <alignment horizontal="center" vertical="center"/>
      <protection/>
    </xf>
    <xf numFmtId="0" fontId="11" fillId="0" borderId="0" xfId="55" applyFont="1" applyBorder="1" applyAlignment="1">
      <alignment horizontal="center" vertical="center"/>
      <protection/>
    </xf>
    <xf numFmtId="0" fontId="13" fillId="0" borderId="0" xfId="55" applyFont="1" applyFill="1">
      <alignment/>
      <protection/>
    </xf>
    <xf numFmtId="178" fontId="11" fillId="0" borderId="0" xfId="55" applyNumberFormat="1" applyFont="1" applyFill="1" applyBorder="1" applyAlignment="1">
      <alignment horizontal="center" vertical="center"/>
      <protection/>
    </xf>
    <xf numFmtId="49" fontId="33" fillId="0" borderId="21" xfId="62" applyNumberFormat="1" applyFont="1" applyFill="1" applyBorder="1" applyAlignment="1">
      <alignment horizontal="center" vertical="center" wrapText="1"/>
      <protection/>
    </xf>
    <xf numFmtId="49" fontId="32" fillId="0" borderId="10" xfId="57" applyNumberFormat="1" applyFont="1" applyFill="1" applyBorder="1" applyAlignment="1">
      <alignment horizontal="left" vertical="center" wrapText="1"/>
      <protection/>
    </xf>
    <xf numFmtId="49" fontId="32" fillId="0" borderId="19" xfId="57" applyNumberFormat="1" applyFont="1" applyFill="1" applyBorder="1" applyAlignment="1">
      <alignment horizontal="center" vertical="center" wrapText="1"/>
      <protection/>
    </xf>
    <xf numFmtId="49" fontId="35" fillId="0" borderId="19" xfId="57" applyNumberFormat="1" applyFont="1" applyFill="1" applyBorder="1" applyAlignment="1">
      <alignment horizontal="center" vertical="center" wrapText="1"/>
      <protection/>
    </xf>
    <xf numFmtId="49" fontId="35" fillId="0" borderId="10" xfId="57" applyNumberFormat="1" applyFont="1" applyFill="1" applyBorder="1" applyAlignment="1">
      <alignment horizontal="left" vertical="center" wrapText="1"/>
      <protection/>
    </xf>
    <xf numFmtId="0" fontId="35" fillId="0" borderId="0" xfId="65" applyFont="1" applyFill="1">
      <alignment/>
      <protection/>
    </xf>
    <xf numFmtId="0" fontId="35" fillId="0" borderId="0" xfId="0" applyFont="1" applyFill="1" applyAlignment="1">
      <alignment/>
    </xf>
    <xf numFmtId="0" fontId="35" fillId="0" borderId="0" xfId="57" applyFont="1" applyFill="1">
      <alignment/>
      <protection/>
    </xf>
    <xf numFmtId="49" fontId="31" fillId="0" borderId="0" xfId="65" applyNumberFormat="1" applyFont="1" applyFill="1" applyAlignment="1">
      <alignment horizontal="center" vertical="center" wrapText="1"/>
      <protection/>
    </xf>
    <xf numFmtId="49" fontId="32" fillId="0" borderId="10" xfId="57" applyNumberFormat="1" applyFont="1" applyFill="1" applyBorder="1" applyAlignment="1">
      <alignment horizontal="center" vertical="center"/>
      <protection/>
    </xf>
    <xf numFmtId="49" fontId="31" fillId="0" borderId="10" xfId="57" applyNumberFormat="1" applyFont="1" applyFill="1" applyBorder="1" applyAlignment="1">
      <alignment horizontal="center" vertical="center" wrapText="1"/>
      <protection/>
    </xf>
    <xf numFmtId="49" fontId="31" fillId="0" borderId="10" xfId="55" applyNumberFormat="1" applyFont="1" applyFill="1" applyBorder="1" applyAlignment="1">
      <alignment horizontal="center" vertical="center" wrapText="1"/>
      <protection/>
    </xf>
    <xf numFmtId="0" fontId="35" fillId="0" borderId="10" xfId="65" applyFont="1" applyFill="1" applyBorder="1" applyAlignment="1">
      <alignment horizontal="center" vertical="center"/>
      <protection/>
    </xf>
    <xf numFmtId="49" fontId="35" fillId="0" borderId="10" xfId="57" applyNumberFormat="1" applyFont="1" applyFill="1" applyBorder="1" applyAlignment="1">
      <alignment horizontal="center" vertical="center"/>
      <protection/>
    </xf>
    <xf numFmtId="49" fontId="34" fillId="0" borderId="10" xfId="57" applyNumberFormat="1" applyFont="1" applyFill="1" applyBorder="1" applyAlignment="1">
      <alignment horizontal="center" vertical="center" wrapText="1"/>
      <protection/>
    </xf>
    <xf numFmtId="173" fontId="34" fillId="0" borderId="10" xfId="55" applyNumberFormat="1" applyFont="1" applyFill="1" applyBorder="1" applyAlignment="1">
      <alignment horizontal="center" vertical="center" wrapText="1"/>
      <protection/>
    </xf>
    <xf numFmtId="9" fontId="32" fillId="0" borderId="10" xfId="70" applyFont="1" applyBorder="1" applyAlignment="1">
      <alignment horizontal="center" vertical="center"/>
    </xf>
    <xf numFmtId="9" fontId="35" fillId="0" borderId="10" xfId="70" applyFont="1" applyBorder="1" applyAlignment="1">
      <alignment horizontal="center" vertical="center"/>
    </xf>
    <xf numFmtId="0" fontId="35" fillId="0" borderId="11" xfId="57" applyFont="1" applyFill="1" applyBorder="1">
      <alignment/>
      <protection/>
    </xf>
    <xf numFmtId="0" fontId="35" fillId="0" borderId="10" xfId="57" applyNumberFormat="1" applyFont="1" applyFill="1" applyBorder="1" applyAlignment="1">
      <alignment horizontal="left" vertical="center" wrapText="1"/>
      <protection/>
    </xf>
    <xf numFmtId="0" fontId="11" fillId="0" borderId="0" xfId="65" applyBorder="1" applyAlignment="1">
      <alignment horizontal="center" vertical="center"/>
      <protection/>
    </xf>
    <xf numFmtId="49" fontId="5" fillId="0" borderId="0" xfId="57" applyNumberFormat="1" applyFont="1" applyFill="1" applyBorder="1" applyAlignment="1">
      <alignment horizontal="center" vertical="center" wrapText="1"/>
      <protection/>
    </xf>
    <xf numFmtId="49" fontId="30" fillId="0" borderId="0" xfId="57" applyNumberFormat="1" applyFont="1" applyFill="1" applyBorder="1" applyAlignment="1">
      <alignment horizontal="left" vertical="center" wrapText="1"/>
      <protection/>
    </xf>
    <xf numFmtId="173" fontId="33" fillId="0" borderId="0" xfId="57" applyNumberFormat="1" applyFont="1" applyFill="1" applyBorder="1" applyAlignment="1">
      <alignment horizontal="center" vertical="center" wrapText="1"/>
      <protection/>
    </xf>
    <xf numFmtId="49" fontId="1" fillId="0" borderId="0" xfId="57" applyNumberFormat="1" applyFont="1" applyFill="1" applyBorder="1" applyAlignment="1">
      <alignment horizontal="center" vertical="center" wrapText="1"/>
      <protection/>
    </xf>
    <xf numFmtId="49" fontId="1" fillId="0" borderId="0" xfId="57" applyNumberFormat="1" applyFont="1" applyFill="1" applyBorder="1" applyAlignment="1">
      <alignment horizontal="left" vertical="center" wrapText="1"/>
      <protection/>
    </xf>
    <xf numFmtId="173" fontId="32" fillId="0" borderId="0" xfId="57" applyNumberFormat="1" applyFont="1" applyFill="1" applyBorder="1" applyAlignment="1">
      <alignment horizontal="center" vertical="center"/>
      <protection/>
    </xf>
    <xf numFmtId="49" fontId="4" fillId="0" borderId="0" xfId="57" applyNumberFormat="1" applyFont="1" applyFill="1" applyBorder="1" applyAlignment="1">
      <alignment horizontal="center" vertical="center" wrapText="1"/>
      <protection/>
    </xf>
    <xf numFmtId="49" fontId="4" fillId="0" borderId="0" xfId="57" applyNumberFormat="1" applyFont="1" applyFill="1" applyBorder="1" applyAlignment="1">
      <alignment horizontal="left" vertical="center" wrapText="1"/>
      <protection/>
    </xf>
    <xf numFmtId="173" fontId="34" fillId="0" borderId="0" xfId="57" applyNumberFormat="1" applyFont="1" applyFill="1" applyBorder="1" applyAlignment="1">
      <alignment horizontal="center" vertical="center"/>
      <protection/>
    </xf>
    <xf numFmtId="173" fontId="35" fillId="0" borderId="0" xfId="57" applyNumberFormat="1" applyFont="1" applyFill="1" applyBorder="1" applyAlignment="1">
      <alignment horizontal="center" vertical="center"/>
      <protection/>
    </xf>
    <xf numFmtId="173" fontId="31" fillId="0" borderId="0" xfId="57" applyNumberFormat="1" applyFont="1" applyFill="1" applyBorder="1" applyAlignment="1">
      <alignment horizontal="center" vertical="center"/>
      <protection/>
    </xf>
    <xf numFmtId="49" fontId="1" fillId="0" borderId="0" xfId="57" applyNumberFormat="1" applyFont="1" applyFill="1" applyBorder="1" applyAlignment="1">
      <alignment horizontal="left" vertical="center" wrapText="1"/>
      <protection/>
    </xf>
    <xf numFmtId="173" fontId="32" fillId="0" borderId="0" xfId="57" applyNumberFormat="1" applyFont="1" applyFill="1" applyBorder="1" applyAlignment="1">
      <alignment horizontal="center" vertical="center" wrapText="1"/>
      <protection/>
    </xf>
    <xf numFmtId="49" fontId="0" fillId="0" borderId="0" xfId="57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center" wrapText="1"/>
    </xf>
    <xf numFmtId="0" fontId="13" fillId="0" borderId="0" xfId="65" applyFont="1" applyBorder="1" applyAlignment="1">
      <alignment horizontal="center" vertical="center"/>
      <protection/>
    </xf>
    <xf numFmtId="49" fontId="5" fillId="0" borderId="0" xfId="57" applyNumberFormat="1" applyFont="1" applyFill="1" applyBorder="1" applyAlignment="1">
      <alignment horizontal="left" vertical="center" wrapText="1"/>
      <protection/>
    </xf>
    <xf numFmtId="49" fontId="0" fillId="0" borderId="0" xfId="57" applyNumberFormat="1" applyFont="1" applyFill="1" applyBorder="1" applyAlignment="1">
      <alignment horizontal="left" vertical="center" wrapText="1"/>
      <protection/>
    </xf>
    <xf numFmtId="49" fontId="5" fillId="0" borderId="0" xfId="57" applyNumberFormat="1" applyFont="1" applyFill="1" applyBorder="1" applyAlignment="1">
      <alignment horizontal="left" vertical="center" wrapText="1"/>
      <protection/>
    </xf>
    <xf numFmtId="49" fontId="4" fillId="0" borderId="0" xfId="57" applyNumberFormat="1" applyFont="1" applyFill="1" applyBorder="1" applyAlignment="1">
      <alignment horizontal="left" vertical="center" wrapText="1"/>
      <protection/>
    </xf>
    <xf numFmtId="173" fontId="35" fillId="0" borderId="0" xfId="57" applyNumberFormat="1" applyFont="1" applyFill="1" applyBorder="1" applyAlignment="1">
      <alignment horizontal="center" vertical="center" wrapText="1"/>
      <protection/>
    </xf>
    <xf numFmtId="173" fontId="31" fillId="0" borderId="0" xfId="57" applyNumberFormat="1" applyFont="1" applyFill="1" applyBorder="1" applyAlignment="1">
      <alignment horizontal="center" vertical="center" wrapText="1"/>
      <protection/>
    </xf>
    <xf numFmtId="0" fontId="4" fillId="0" borderId="0" xfId="57" applyNumberFormat="1" applyFont="1" applyFill="1" applyBorder="1" applyAlignment="1">
      <alignment horizontal="left" vertical="center" wrapText="1"/>
      <protection/>
    </xf>
    <xf numFmtId="49" fontId="36" fillId="0" borderId="14" xfId="62" applyNumberFormat="1" applyFont="1" applyFill="1" applyBorder="1" applyAlignment="1">
      <alignment horizontal="left" vertical="center" wrapText="1"/>
      <protection/>
    </xf>
    <xf numFmtId="0" fontId="0" fillId="0" borderId="0" xfId="65" applyFont="1" applyFill="1" applyAlignment="1">
      <alignment/>
      <protection/>
    </xf>
    <xf numFmtId="0" fontId="35" fillId="0" borderId="0" xfId="62" applyFont="1" applyFill="1">
      <alignment/>
      <protection/>
    </xf>
    <xf numFmtId="0" fontId="35" fillId="0" borderId="0" xfId="62" applyFont="1">
      <alignment/>
      <protection/>
    </xf>
    <xf numFmtId="0" fontId="35" fillId="0" borderId="0" xfId="62" applyFont="1" applyFill="1" applyAlignment="1">
      <alignment horizontal="center"/>
      <protection/>
    </xf>
    <xf numFmtId="0" fontId="34" fillId="0" borderId="0" xfId="62" applyFont="1" applyFill="1" applyAlignment="1">
      <alignment horizontal="right"/>
      <protection/>
    </xf>
    <xf numFmtId="178" fontId="36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/>
    </xf>
    <xf numFmtId="49" fontId="33" fillId="0" borderId="14" xfId="62" applyNumberFormat="1" applyFont="1" applyFill="1" applyBorder="1" applyAlignment="1">
      <alignment horizontal="left" vertical="center" wrapText="1"/>
      <protection/>
    </xf>
    <xf numFmtId="173" fontId="31" fillId="0" borderId="18" xfId="62" applyNumberFormat="1" applyFont="1" applyFill="1" applyBorder="1" applyAlignment="1">
      <alignment horizontal="center" vertical="center"/>
      <protection/>
    </xf>
    <xf numFmtId="49" fontId="36" fillId="0" borderId="10" xfId="0" applyNumberFormat="1" applyFont="1" applyBorder="1" applyAlignment="1">
      <alignment horizontal="center" vertical="center"/>
    </xf>
    <xf numFmtId="49" fontId="36" fillId="0" borderId="18" xfId="62" applyNumberFormat="1" applyFont="1" applyFill="1" applyBorder="1" applyAlignment="1">
      <alignment horizontal="left" vertical="center" wrapText="1"/>
      <protection/>
    </xf>
    <xf numFmtId="49" fontId="33" fillId="0" borderId="18" xfId="62" applyNumberFormat="1" applyFont="1" applyFill="1" applyBorder="1" applyAlignment="1">
      <alignment horizontal="left" vertical="center" wrapText="1"/>
      <protection/>
    </xf>
    <xf numFmtId="173" fontId="31" fillId="0" borderId="18" xfId="55" applyNumberFormat="1" applyFont="1" applyFill="1" applyBorder="1" applyAlignment="1">
      <alignment horizontal="center" vertical="center"/>
      <protection/>
    </xf>
    <xf numFmtId="173" fontId="36" fillId="0" borderId="18" xfId="55" applyNumberFormat="1" applyFont="1" applyFill="1" applyBorder="1" applyAlignment="1">
      <alignment horizontal="center" vertical="center"/>
      <protection/>
    </xf>
    <xf numFmtId="173" fontId="33" fillId="0" borderId="18" xfId="55" applyNumberFormat="1" applyFont="1" applyFill="1" applyBorder="1" applyAlignment="1">
      <alignment horizontal="center" vertical="center"/>
      <protection/>
    </xf>
    <xf numFmtId="173" fontId="36" fillId="0" borderId="18" xfId="62" applyNumberFormat="1" applyFont="1" applyFill="1" applyBorder="1" applyAlignment="1">
      <alignment horizontal="center" vertical="center"/>
      <protection/>
    </xf>
    <xf numFmtId="0" fontId="32" fillId="0" borderId="10" xfId="62" applyFont="1" applyFill="1" applyBorder="1" applyAlignment="1">
      <alignment horizontal="left" vertical="center"/>
      <protection/>
    </xf>
    <xf numFmtId="0" fontId="35" fillId="0" borderId="19" xfId="62" applyFont="1" applyBorder="1">
      <alignment/>
      <protection/>
    </xf>
    <xf numFmtId="0" fontId="36" fillId="0" borderId="10" xfId="62" applyFont="1" applyBorder="1">
      <alignment/>
      <protection/>
    </xf>
    <xf numFmtId="0" fontId="31" fillId="0" borderId="0" xfId="0" applyFont="1" applyAlignment="1">
      <alignment vertical="center"/>
    </xf>
    <xf numFmtId="0" fontId="31" fillId="0" borderId="0" xfId="0" applyFont="1" applyFill="1" applyBorder="1" applyAlignment="1">
      <alignment horizontal="center"/>
    </xf>
    <xf numFmtId="0" fontId="32" fillId="0" borderId="0" xfId="62" applyFont="1" applyFill="1" applyAlignment="1">
      <alignment horizontal="left" vertical="center"/>
      <protection/>
    </xf>
    <xf numFmtId="0" fontId="36" fillId="0" borderId="0" xfId="62" applyFont="1" applyFill="1" applyAlignment="1">
      <alignment horizontal="center"/>
      <protection/>
    </xf>
    <xf numFmtId="49" fontId="36" fillId="0" borderId="14" xfId="62" applyNumberFormat="1" applyFont="1" applyFill="1" applyBorder="1" applyAlignment="1">
      <alignment horizontal="center" vertical="center" wrapText="1"/>
      <protection/>
    </xf>
    <xf numFmtId="173" fontId="33" fillId="0" borderId="17" xfId="62" applyNumberFormat="1" applyFont="1" applyFill="1" applyBorder="1" applyAlignment="1">
      <alignment horizontal="center" vertical="center"/>
      <protection/>
    </xf>
    <xf numFmtId="49" fontId="36" fillId="0" borderId="10" xfId="0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center"/>
    </xf>
    <xf numFmtId="0" fontId="35" fillId="0" borderId="0" xfId="55" applyFont="1" applyFill="1" applyAlignment="1">
      <alignment horizontal="left"/>
      <protection/>
    </xf>
    <xf numFmtId="0" fontId="40" fillId="0" borderId="0" xfId="0" applyFont="1" applyFill="1" applyAlignment="1">
      <alignment horizontal="center" vertical="center"/>
    </xf>
    <xf numFmtId="0" fontId="0" fillId="0" borderId="0" xfId="65" applyFont="1" applyFill="1" applyAlignment="1">
      <alignment horizontal="center"/>
      <protection/>
    </xf>
    <xf numFmtId="0" fontId="11" fillId="0" borderId="0" xfId="0" applyFont="1" applyFill="1" applyAlignment="1">
      <alignment horizontal="center"/>
    </xf>
    <xf numFmtId="0" fontId="11" fillId="0" borderId="0" xfId="55" applyFont="1" applyFill="1" applyAlignment="1">
      <alignment horizontal="left"/>
      <protection/>
    </xf>
    <xf numFmtId="0" fontId="35" fillId="0" borderId="0" xfId="65" applyFont="1" applyFill="1" applyAlignment="1">
      <alignment horizontal="center"/>
      <protection/>
    </xf>
    <xf numFmtId="0" fontId="37" fillId="0" borderId="0" xfId="55" applyFont="1" applyFill="1" applyAlignment="1">
      <alignment horizontal="center" vertical="center"/>
      <protection/>
    </xf>
    <xf numFmtId="0" fontId="26" fillId="0" borderId="0" xfId="55" applyFont="1" applyBorder="1" applyAlignment="1">
      <alignment horizontal="left" vertical="center" wrapText="1"/>
      <protection/>
    </xf>
    <xf numFmtId="0" fontId="37" fillId="0" borderId="0" xfId="0" applyFont="1" applyAlignment="1">
      <alignment horizontal="center" vertical="center"/>
    </xf>
    <xf numFmtId="0" fontId="12" fillId="0" borderId="0" xfId="62" applyFont="1" applyBorder="1" applyAlignment="1">
      <alignment horizontal="left" vertical="center" wrapText="1"/>
      <protection/>
    </xf>
    <xf numFmtId="0" fontId="17" fillId="0" borderId="0" xfId="0" applyFont="1" applyFill="1" applyBorder="1" applyAlignment="1">
      <alignment horizontal="left" vertical="center" wrapText="1"/>
    </xf>
    <xf numFmtId="0" fontId="22" fillId="0" borderId="0" xfId="62" applyFont="1" applyBorder="1" applyAlignment="1">
      <alignment horizontal="left" vertical="center" wrapText="1"/>
      <protection/>
    </xf>
    <xf numFmtId="0" fontId="31" fillId="0" borderId="0" xfId="0" applyFont="1" applyAlignment="1">
      <alignment horizontal="center" vertical="center"/>
    </xf>
    <xf numFmtId="0" fontId="31" fillId="0" borderId="0" xfId="62" applyFont="1" applyFill="1" applyAlignment="1">
      <alignment horizontal="center"/>
      <protection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62" applyFont="1" applyFill="1" applyAlignment="1">
      <alignment horizontal="center" vertical="center" wrapText="1"/>
      <protection/>
    </xf>
    <xf numFmtId="0" fontId="32" fillId="0" borderId="0" xfId="62" applyFont="1" applyFill="1" applyAlignment="1">
      <alignment horizontal="center" vertical="center"/>
      <protection/>
    </xf>
    <xf numFmtId="0" fontId="35" fillId="0" borderId="0" xfId="55" applyFont="1" applyAlignment="1">
      <alignment horizontal="center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_РАСХОДЫструктуры 2006 2" xfId="62"/>
    <cellStyle name="Обычный_РАСХОДЫструктуры 2006 4" xfId="63"/>
    <cellStyle name="Обычный_РАСХОДЫструктуры 2006 4 2" xfId="64"/>
    <cellStyle name="Обычный_РАСХОДЫструктуры 2008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zoomScale="80" zoomScaleNormal="80" zoomScalePageLayoutView="0" workbookViewId="0" topLeftCell="A32">
      <selection activeCell="A1" sqref="A1:E52"/>
    </sheetView>
  </sheetViews>
  <sheetFormatPr defaultColWidth="9.00390625" defaultRowHeight="12.75"/>
  <cols>
    <col min="1" max="1" width="25.75390625" style="4" customWidth="1"/>
    <col min="2" max="2" width="83.25390625" style="4" customWidth="1"/>
    <col min="3" max="3" width="12.75390625" style="4" customWidth="1"/>
    <col min="4" max="4" width="11.625" style="4" customWidth="1"/>
    <col min="5" max="5" width="10.625" style="146" customWidth="1"/>
    <col min="6" max="6" width="10.25390625" style="4" customWidth="1"/>
    <col min="7" max="7" width="24.75390625" style="5" customWidth="1"/>
    <col min="8" max="8" width="62.00390625" style="5" customWidth="1"/>
    <col min="9" max="9" width="8.25390625" style="5" customWidth="1"/>
    <col min="10" max="10" width="8.125" style="4" customWidth="1"/>
    <col min="11" max="16384" width="9.125" style="4" customWidth="1"/>
  </cols>
  <sheetData>
    <row r="1" spans="1:12" s="81" customFormat="1" ht="12.75">
      <c r="A1" s="175"/>
      <c r="B1" s="175"/>
      <c r="C1" s="319" t="s">
        <v>30</v>
      </c>
      <c r="D1" s="319"/>
      <c r="E1" s="319"/>
      <c r="F1" s="85"/>
      <c r="G1" s="147"/>
      <c r="H1" s="85"/>
      <c r="I1" s="316"/>
      <c r="J1" s="316"/>
      <c r="K1" s="316"/>
      <c r="L1" s="82"/>
    </row>
    <row r="2" spans="1:12" s="81" customFormat="1" ht="12.75">
      <c r="A2" s="175"/>
      <c r="B2" s="175"/>
      <c r="C2" s="313" t="s">
        <v>421</v>
      </c>
      <c r="D2" s="313"/>
      <c r="E2" s="313"/>
      <c r="F2" s="85"/>
      <c r="G2" s="147"/>
      <c r="H2" s="85"/>
      <c r="I2" s="317"/>
      <c r="J2" s="317"/>
      <c r="K2" s="317"/>
      <c r="L2" s="82"/>
    </row>
    <row r="3" spans="1:12" s="81" customFormat="1" ht="12.75">
      <c r="A3" s="175"/>
      <c r="B3" s="175"/>
      <c r="C3" s="313" t="s">
        <v>420</v>
      </c>
      <c r="D3" s="313"/>
      <c r="E3" s="313"/>
      <c r="F3" s="85"/>
      <c r="G3" s="147"/>
      <c r="H3" s="85"/>
      <c r="I3" s="317"/>
      <c r="J3" s="317"/>
      <c r="K3" s="317"/>
      <c r="L3" s="82"/>
    </row>
    <row r="4" spans="1:12" s="81" customFormat="1" ht="12.75">
      <c r="A4" s="175"/>
      <c r="B4" s="175"/>
      <c r="C4" s="314" t="s">
        <v>422</v>
      </c>
      <c r="D4" s="314"/>
      <c r="E4" s="314"/>
      <c r="F4" s="85"/>
      <c r="G4" s="147"/>
      <c r="H4" s="85"/>
      <c r="I4" s="318"/>
      <c r="J4" s="318"/>
      <c r="K4" s="318"/>
      <c r="L4" s="82"/>
    </row>
    <row r="5" spans="1:15" ht="12.75">
      <c r="A5" s="247"/>
      <c r="B5" s="247"/>
      <c r="C5" s="248"/>
      <c r="D5" s="247"/>
      <c r="E5" s="249"/>
      <c r="G5" s="9"/>
      <c r="H5" s="115"/>
      <c r="I5" s="116"/>
      <c r="J5" s="144"/>
      <c r="K5" s="145"/>
      <c r="L5" s="115"/>
      <c r="N5" s="116"/>
      <c r="O5" s="115"/>
    </row>
    <row r="6" spans="1:8" ht="12.75">
      <c r="A6" s="247"/>
      <c r="B6" s="247"/>
      <c r="C6" s="247"/>
      <c r="D6" s="247"/>
      <c r="E6" s="249"/>
      <c r="G6" s="7"/>
      <c r="H6" s="4"/>
    </row>
    <row r="7" spans="1:9" ht="15.75" customHeight="1">
      <c r="A7" s="315" t="s">
        <v>135</v>
      </c>
      <c r="B7" s="315"/>
      <c r="C7" s="315"/>
      <c r="D7" s="315"/>
      <c r="E7" s="315"/>
      <c r="G7" s="7"/>
      <c r="H7" s="4"/>
      <c r="I7" s="6"/>
    </row>
    <row r="8" spans="1:11" ht="18.75" customHeight="1">
      <c r="A8" s="315" t="s">
        <v>268</v>
      </c>
      <c r="B8" s="315"/>
      <c r="C8" s="315"/>
      <c r="D8" s="315"/>
      <c r="E8" s="315"/>
      <c r="G8" s="7"/>
      <c r="H8" s="4"/>
      <c r="I8" s="141"/>
      <c r="J8" s="142"/>
      <c r="K8" s="142"/>
    </row>
    <row r="9" spans="1:11" ht="18.75" customHeight="1">
      <c r="A9" s="315" t="s">
        <v>289</v>
      </c>
      <c r="B9" s="315"/>
      <c r="C9" s="315"/>
      <c r="D9" s="315"/>
      <c r="E9" s="315"/>
      <c r="G9" s="7"/>
      <c r="H9" s="4"/>
      <c r="I9" s="141"/>
      <c r="J9" s="142"/>
      <c r="K9" s="142"/>
    </row>
    <row r="10" spans="1:11" ht="21" customHeight="1">
      <c r="A10" s="315" t="s">
        <v>405</v>
      </c>
      <c r="B10" s="315"/>
      <c r="C10" s="315"/>
      <c r="D10" s="315"/>
      <c r="E10" s="315"/>
      <c r="H10" s="78"/>
      <c r="I10" s="9"/>
      <c r="J10" s="142"/>
      <c r="K10" s="143"/>
    </row>
    <row r="11" spans="1:11" ht="15.75" customHeight="1">
      <c r="A11" s="247"/>
      <c r="B11" s="250"/>
      <c r="C11" s="247"/>
      <c r="D11" s="250" t="s">
        <v>34</v>
      </c>
      <c r="E11" s="247"/>
      <c r="H11" s="78"/>
      <c r="I11" s="9"/>
      <c r="J11" s="142"/>
      <c r="K11" s="143"/>
    </row>
    <row r="12" spans="1:9" ht="27.75" customHeight="1">
      <c r="A12" s="251" t="s">
        <v>31</v>
      </c>
      <c r="B12" s="252" t="s">
        <v>1</v>
      </c>
      <c r="C12" s="170" t="s">
        <v>32</v>
      </c>
      <c r="D12" s="253" t="s">
        <v>33</v>
      </c>
      <c r="E12" s="254" t="s">
        <v>29</v>
      </c>
      <c r="H12" s="78"/>
      <c r="I12" s="6"/>
    </row>
    <row r="13" spans="1:5" ht="14.25" customHeight="1">
      <c r="A13" s="255" t="s">
        <v>12</v>
      </c>
      <c r="B13" s="256" t="s">
        <v>13</v>
      </c>
      <c r="C13" s="171" t="s">
        <v>14</v>
      </c>
      <c r="D13" s="257" t="s">
        <v>15</v>
      </c>
      <c r="E13" s="254">
        <v>5</v>
      </c>
    </row>
    <row r="14" spans="1:11" ht="20.25" customHeight="1">
      <c r="A14" s="244" t="s">
        <v>225</v>
      </c>
      <c r="B14" s="243" t="s">
        <v>139</v>
      </c>
      <c r="C14" s="160">
        <f>C15+C27+C30</f>
        <v>65584.09999999999</v>
      </c>
      <c r="D14" s="160">
        <f>D15+D27+D30</f>
        <v>68765.91995</v>
      </c>
      <c r="E14" s="258">
        <f>D14/C14</f>
        <v>1.0485151118944989</v>
      </c>
      <c r="G14" s="262"/>
      <c r="H14" s="263"/>
      <c r="I14" s="264"/>
      <c r="J14" s="265"/>
      <c r="K14" s="79"/>
    </row>
    <row r="15" spans="1:11" ht="23.25" customHeight="1">
      <c r="A15" s="244" t="s">
        <v>19</v>
      </c>
      <c r="B15" s="243" t="s">
        <v>2</v>
      </c>
      <c r="C15" s="158">
        <f>C16+C22+C25</f>
        <v>57616.399999999994</v>
      </c>
      <c r="D15" s="158">
        <f>D16+D22+D25</f>
        <v>59627.794630000004</v>
      </c>
      <c r="E15" s="258">
        <f aca="true" t="shared" si="0" ref="E15:E52">D15/C15</f>
        <v>1.0349101059767707</v>
      </c>
      <c r="G15" s="262"/>
      <c r="H15" s="266"/>
      <c r="I15" s="267"/>
      <c r="J15" s="268"/>
      <c r="K15" s="79"/>
    </row>
    <row r="16" spans="1:11" ht="27" customHeight="1">
      <c r="A16" s="244" t="s">
        <v>22</v>
      </c>
      <c r="B16" s="243" t="s">
        <v>23</v>
      </c>
      <c r="C16" s="158">
        <f>C17+C18+C19+C20+C21</f>
        <v>26002.6</v>
      </c>
      <c r="D16" s="158">
        <f>D17+D18+D19+D20+D21</f>
        <v>26906.177959999997</v>
      </c>
      <c r="E16" s="258">
        <f t="shared" si="0"/>
        <v>1.0347495235091875</v>
      </c>
      <c r="G16" s="262"/>
      <c r="H16" s="263"/>
      <c r="I16" s="267"/>
      <c r="J16" s="268"/>
      <c r="K16" s="79"/>
    </row>
    <row r="17" spans="1:11" ht="26.25" customHeight="1">
      <c r="A17" s="245" t="s">
        <v>76</v>
      </c>
      <c r="B17" s="246" t="s">
        <v>24</v>
      </c>
      <c r="C17" s="159">
        <f>12600+1400</f>
        <v>14000</v>
      </c>
      <c r="D17" s="159">
        <v>14484.36962</v>
      </c>
      <c r="E17" s="259">
        <f t="shared" si="0"/>
        <v>1.03459783</v>
      </c>
      <c r="G17" s="262"/>
      <c r="H17" s="269"/>
      <c r="I17" s="270"/>
      <c r="J17" s="271"/>
      <c r="K17" s="79"/>
    </row>
    <row r="18" spans="1:11" ht="32.25" customHeight="1">
      <c r="A18" s="245" t="s">
        <v>77</v>
      </c>
      <c r="B18" s="246" t="s">
        <v>180</v>
      </c>
      <c r="C18" s="159">
        <v>2.6</v>
      </c>
      <c r="D18" s="159">
        <v>2.63539</v>
      </c>
      <c r="E18" s="259">
        <v>1</v>
      </c>
      <c r="G18" s="262"/>
      <c r="H18" s="269"/>
      <c r="I18" s="270"/>
      <c r="J18" s="271"/>
      <c r="K18" s="79"/>
    </row>
    <row r="19" spans="1:11" ht="44.25" customHeight="1">
      <c r="A19" s="245" t="s">
        <v>78</v>
      </c>
      <c r="B19" s="246" t="s">
        <v>226</v>
      </c>
      <c r="C19" s="159">
        <v>12000</v>
      </c>
      <c r="D19" s="159">
        <v>12422.96079</v>
      </c>
      <c r="E19" s="259">
        <f t="shared" si="0"/>
        <v>1.0352467324999999</v>
      </c>
      <c r="G19" s="262"/>
      <c r="H19" s="269"/>
      <c r="I19" s="270"/>
      <c r="J19" s="272"/>
      <c r="K19" s="79"/>
    </row>
    <row r="20" spans="1:11" ht="38.25" customHeight="1">
      <c r="A20" s="245" t="s">
        <v>79</v>
      </c>
      <c r="B20" s="246" t="s">
        <v>80</v>
      </c>
      <c r="C20" s="159">
        <v>0</v>
      </c>
      <c r="D20" s="159">
        <v>0.09093</v>
      </c>
      <c r="E20" s="259">
        <v>1</v>
      </c>
      <c r="G20" s="262"/>
      <c r="H20" s="269"/>
      <c r="I20" s="270"/>
      <c r="J20" s="268"/>
      <c r="K20" s="79"/>
    </row>
    <row r="21" spans="1:11" ht="30.75" customHeight="1">
      <c r="A21" s="245" t="s">
        <v>83</v>
      </c>
      <c r="B21" s="246" t="s">
        <v>272</v>
      </c>
      <c r="C21" s="159">
        <v>0</v>
      </c>
      <c r="D21" s="159">
        <v>-3.87877</v>
      </c>
      <c r="E21" s="259">
        <v>0</v>
      </c>
      <c r="G21" s="262"/>
      <c r="H21" s="269"/>
      <c r="I21" s="270"/>
      <c r="J21" s="271"/>
      <c r="K21" s="79"/>
    </row>
    <row r="22" spans="1:11" ht="19.5" customHeight="1">
      <c r="A22" s="244" t="s">
        <v>20</v>
      </c>
      <c r="B22" s="243" t="s">
        <v>11</v>
      </c>
      <c r="C22" s="158">
        <f>C23+C24</f>
        <v>30813.8</v>
      </c>
      <c r="D22" s="158">
        <f>D23+D24</f>
        <v>31448.5175</v>
      </c>
      <c r="E22" s="258">
        <f t="shared" si="0"/>
        <v>1.0205984818490417</v>
      </c>
      <c r="F22" s="7"/>
      <c r="G22" s="262"/>
      <c r="H22" s="266"/>
      <c r="I22" s="267"/>
      <c r="J22" s="271"/>
      <c r="K22" s="79"/>
    </row>
    <row r="23" spans="1:11" ht="18" customHeight="1">
      <c r="A23" s="245" t="s">
        <v>81</v>
      </c>
      <c r="B23" s="246" t="s">
        <v>11</v>
      </c>
      <c r="C23" s="159">
        <v>30800</v>
      </c>
      <c r="D23" s="159">
        <v>31429.51335</v>
      </c>
      <c r="E23" s="259">
        <f t="shared" si="0"/>
        <v>1.0204387451298702</v>
      </c>
      <c r="G23" s="262"/>
      <c r="H23" s="269"/>
      <c r="I23" s="270"/>
      <c r="J23" s="268"/>
      <c r="K23" s="79"/>
    </row>
    <row r="24" spans="1:11" ht="30" customHeight="1">
      <c r="A24" s="245" t="s">
        <v>181</v>
      </c>
      <c r="B24" s="246" t="s">
        <v>389</v>
      </c>
      <c r="C24" s="159">
        <v>13.8</v>
      </c>
      <c r="D24" s="159">
        <v>19.00415</v>
      </c>
      <c r="E24" s="259">
        <v>1</v>
      </c>
      <c r="G24" s="262"/>
      <c r="H24" s="269"/>
      <c r="I24" s="270"/>
      <c r="J24" s="271"/>
      <c r="K24" s="79"/>
    </row>
    <row r="25" spans="1:11" ht="22.5" customHeight="1">
      <c r="A25" s="244" t="s">
        <v>229</v>
      </c>
      <c r="B25" s="243" t="s">
        <v>140</v>
      </c>
      <c r="C25" s="158">
        <f>C26</f>
        <v>800</v>
      </c>
      <c r="D25" s="158">
        <f>D26</f>
        <v>1273.09917</v>
      </c>
      <c r="E25" s="258">
        <f t="shared" si="0"/>
        <v>1.5913739624999999</v>
      </c>
      <c r="G25" s="262"/>
      <c r="H25" s="266"/>
      <c r="I25" s="267"/>
      <c r="J25" s="273"/>
      <c r="K25" s="79"/>
    </row>
    <row r="26" spans="1:11" ht="25.5">
      <c r="A26" s="245" t="s">
        <v>182</v>
      </c>
      <c r="B26" s="246" t="s">
        <v>227</v>
      </c>
      <c r="C26" s="159">
        <v>800</v>
      </c>
      <c r="D26" s="159">
        <v>1273.09917</v>
      </c>
      <c r="E26" s="259">
        <f t="shared" si="0"/>
        <v>1.5913739624999999</v>
      </c>
      <c r="G26" s="262"/>
      <c r="H26" s="269"/>
      <c r="I26" s="270"/>
      <c r="J26" s="273"/>
      <c r="K26" s="79"/>
    </row>
    <row r="27" spans="1:11" ht="30" customHeight="1">
      <c r="A27" s="244" t="s">
        <v>230</v>
      </c>
      <c r="B27" s="243" t="s">
        <v>390</v>
      </c>
      <c r="C27" s="158">
        <f>C29</f>
        <v>690.3</v>
      </c>
      <c r="D27" s="160">
        <f>D28</f>
        <v>690.38675</v>
      </c>
      <c r="E27" s="258">
        <f t="shared" si="0"/>
        <v>1.0001256699985515</v>
      </c>
      <c r="G27" s="262"/>
      <c r="H27" s="266"/>
      <c r="I27" s="267"/>
      <c r="J27" s="271"/>
      <c r="K27" s="79"/>
    </row>
    <row r="28" spans="1:11" ht="31.5" customHeight="1">
      <c r="A28" s="244" t="s">
        <v>231</v>
      </c>
      <c r="B28" s="243" t="s">
        <v>391</v>
      </c>
      <c r="C28" s="158">
        <f>C29</f>
        <v>690.3</v>
      </c>
      <c r="D28" s="158">
        <f>D29</f>
        <v>690.38675</v>
      </c>
      <c r="E28" s="258">
        <f t="shared" si="0"/>
        <v>1.0001256699985515</v>
      </c>
      <c r="G28" s="262"/>
      <c r="H28" s="266"/>
      <c r="I28" s="274"/>
      <c r="J28" s="275"/>
      <c r="K28" s="79"/>
    </row>
    <row r="29" spans="1:11" ht="25.5">
      <c r="A29" s="245" t="s">
        <v>273</v>
      </c>
      <c r="B29" s="246" t="s">
        <v>392</v>
      </c>
      <c r="C29" s="159">
        <v>690.3</v>
      </c>
      <c r="D29" s="159">
        <v>690.38675</v>
      </c>
      <c r="E29" s="259">
        <v>0</v>
      </c>
      <c r="G29" s="262"/>
      <c r="H29" s="276"/>
      <c r="I29" s="277"/>
      <c r="J29" s="275"/>
      <c r="K29" s="79"/>
    </row>
    <row r="30" spans="1:11" ht="12.75">
      <c r="A30" s="244" t="s">
        <v>183</v>
      </c>
      <c r="B30" s="243" t="s">
        <v>184</v>
      </c>
      <c r="C30" s="160">
        <f>C31+C33</f>
        <v>7277.4</v>
      </c>
      <c r="D30" s="160">
        <f>D31+D33</f>
        <v>8447.73857</v>
      </c>
      <c r="E30" s="258">
        <f t="shared" si="0"/>
        <v>1.160818227663726</v>
      </c>
      <c r="G30" s="262"/>
      <c r="H30" s="266"/>
      <c r="I30" s="267"/>
      <c r="J30" s="272"/>
      <c r="K30" s="79"/>
    </row>
    <row r="31" spans="1:11" ht="44.25" customHeight="1">
      <c r="A31" s="244" t="s">
        <v>185</v>
      </c>
      <c r="B31" s="243" t="s">
        <v>186</v>
      </c>
      <c r="C31" s="158">
        <f>C32</f>
        <v>90</v>
      </c>
      <c r="D31" s="158">
        <f>D32</f>
        <v>93</v>
      </c>
      <c r="E31" s="258">
        <f t="shared" si="0"/>
        <v>1.0333333333333334</v>
      </c>
      <c r="G31" s="262"/>
      <c r="H31" s="266"/>
      <c r="I31" s="274"/>
      <c r="J31" s="272"/>
      <c r="K31" s="79"/>
    </row>
    <row r="32" spans="1:11" ht="38.25">
      <c r="A32" s="245" t="s">
        <v>185</v>
      </c>
      <c r="B32" s="246" t="s">
        <v>186</v>
      </c>
      <c r="C32" s="159">
        <v>90</v>
      </c>
      <c r="D32" s="159">
        <v>93</v>
      </c>
      <c r="E32" s="259">
        <f t="shared" si="0"/>
        <v>1.0333333333333334</v>
      </c>
      <c r="G32" s="262"/>
      <c r="H32" s="269"/>
      <c r="I32" s="270"/>
      <c r="J32" s="272"/>
      <c r="K32" s="79"/>
    </row>
    <row r="33" spans="1:11" s="156" customFormat="1" ht="26.25" customHeight="1">
      <c r="A33" s="244" t="s">
        <v>187</v>
      </c>
      <c r="B33" s="243" t="s">
        <v>188</v>
      </c>
      <c r="C33" s="160">
        <f>C34</f>
        <v>7187.4</v>
      </c>
      <c r="D33" s="160">
        <f>D34</f>
        <v>8354.73857</v>
      </c>
      <c r="E33" s="258">
        <v>1</v>
      </c>
      <c r="G33" s="278"/>
      <c r="H33" s="263"/>
      <c r="I33" s="279"/>
      <c r="J33" s="272"/>
      <c r="K33" s="155"/>
    </row>
    <row r="34" spans="1:11" ht="40.5" customHeight="1">
      <c r="A34" s="244" t="s">
        <v>189</v>
      </c>
      <c r="B34" s="243" t="s">
        <v>190</v>
      </c>
      <c r="C34" s="160">
        <f>C35+C39+C40</f>
        <v>7187.4</v>
      </c>
      <c r="D34" s="160">
        <f>D35+D39+D40</f>
        <v>8354.73857</v>
      </c>
      <c r="E34" s="258">
        <f t="shared" si="0"/>
        <v>1.162414582463756</v>
      </c>
      <c r="G34" s="262"/>
      <c r="H34" s="276"/>
      <c r="I34" s="280"/>
      <c r="J34" s="268"/>
      <c r="K34" s="79"/>
    </row>
    <row r="35" spans="1:11" ht="41.25" customHeight="1">
      <c r="A35" s="244" t="s">
        <v>21</v>
      </c>
      <c r="B35" s="243" t="s">
        <v>228</v>
      </c>
      <c r="C35" s="158">
        <f>SUM(C36:C38)</f>
        <v>7000</v>
      </c>
      <c r="D35" s="158">
        <f>SUM(D36:D38)</f>
        <v>8164.893050000001</v>
      </c>
      <c r="E35" s="258">
        <f t="shared" si="0"/>
        <v>1.166413292857143</v>
      </c>
      <c r="G35" s="262"/>
      <c r="H35" s="266"/>
      <c r="I35" s="267"/>
      <c r="J35" s="268"/>
      <c r="K35" s="79"/>
    </row>
    <row r="36" spans="1:11" ht="38.25">
      <c r="A36" s="245" t="s">
        <v>21</v>
      </c>
      <c r="B36" s="246" t="s">
        <v>228</v>
      </c>
      <c r="C36" s="159">
        <v>2200</v>
      </c>
      <c r="D36" s="161">
        <v>2560</v>
      </c>
      <c r="E36" s="259">
        <f t="shared" si="0"/>
        <v>1.1636363636363636</v>
      </c>
      <c r="G36" s="262"/>
      <c r="H36" s="263"/>
      <c r="I36" s="281"/>
      <c r="J36" s="275"/>
      <c r="K36" s="79"/>
    </row>
    <row r="37" spans="1:11" ht="38.25">
      <c r="A37" s="245" t="s">
        <v>21</v>
      </c>
      <c r="B37" s="246" t="s">
        <v>228</v>
      </c>
      <c r="C37" s="159">
        <v>300</v>
      </c>
      <c r="D37" s="159">
        <v>315.01223</v>
      </c>
      <c r="E37" s="259">
        <f t="shared" si="0"/>
        <v>1.0500407666666667</v>
      </c>
      <c r="G37" s="262"/>
      <c r="H37" s="269"/>
      <c r="I37" s="282"/>
      <c r="J37" s="275"/>
      <c r="K37" s="79"/>
    </row>
    <row r="38" spans="1:11" ht="38.25">
      <c r="A38" s="245" t="s">
        <v>21</v>
      </c>
      <c r="B38" s="246" t="s">
        <v>228</v>
      </c>
      <c r="C38" s="159">
        <v>4500</v>
      </c>
      <c r="D38" s="159">
        <f>5266.88082+26-3</f>
        <v>5289.88082</v>
      </c>
      <c r="E38" s="259">
        <f t="shared" si="0"/>
        <v>1.1755290711111113</v>
      </c>
      <c r="G38" s="262"/>
      <c r="H38" s="269"/>
      <c r="I38" s="282"/>
      <c r="J38" s="283"/>
      <c r="K38" s="79"/>
    </row>
    <row r="39" spans="1:11" ht="38.25">
      <c r="A39" s="244" t="s">
        <v>191</v>
      </c>
      <c r="B39" s="243" t="s">
        <v>82</v>
      </c>
      <c r="C39" s="158">
        <v>166</v>
      </c>
      <c r="D39" s="158">
        <v>168.39822</v>
      </c>
      <c r="E39" s="258">
        <f t="shared" si="0"/>
        <v>1.014447108433735</v>
      </c>
      <c r="F39" s="10"/>
      <c r="G39" s="262"/>
      <c r="H39" s="269"/>
      <c r="I39" s="282"/>
      <c r="J39" s="275"/>
      <c r="K39" s="79"/>
    </row>
    <row r="40" spans="1:11" s="156" customFormat="1" ht="25.5">
      <c r="A40" s="244" t="s">
        <v>192</v>
      </c>
      <c r="B40" s="243" t="s">
        <v>393</v>
      </c>
      <c r="C40" s="158">
        <v>21.4</v>
      </c>
      <c r="D40" s="158">
        <v>21.4473</v>
      </c>
      <c r="E40" s="258">
        <f t="shared" si="0"/>
        <v>1.0022102803738318</v>
      </c>
      <c r="G40" s="278"/>
      <c r="H40" s="263"/>
      <c r="I40" s="281"/>
      <c r="J40" s="284"/>
      <c r="K40" s="155"/>
    </row>
    <row r="41" spans="1:27" ht="15">
      <c r="A41" s="244" t="s">
        <v>193</v>
      </c>
      <c r="B41" s="243" t="s">
        <v>16</v>
      </c>
      <c r="C41" s="160">
        <f>C42</f>
        <v>3213.5</v>
      </c>
      <c r="D41" s="158">
        <f>D46+D49</f>
        <v>3003.6822300000003</v>
      </c>
      <c r="E41" s="258">
        <f t="shared" si="0"/>
        <v>0.9347074000311189</v>
      </c>
      <c r="F41" s="79"/>
      <c r="G41" s="262"/>
      <c r="H41" s="266"/>
      <c r="I41" s="264"/>
      <c r="J41" s="271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</row>
    <row r="42" spans="1:27" ht="27" customHeight="1">
      <c r="A42" s="244" t="s">
        <v>194</v>
      </c>
      <c r="B42" s="243" t="s">
        <v>25</v>
      </c>
      <c r="C42" s="160">
        <f>C43+C45</f>
        <v>3213.5</v>
      </c>
      <c r="D42" s="160">
        <f>D45</f>
        <v>3003.6822300000003</v>
      </c>
      <c r="E42" s="258">
        <f t="shared" si="0"/>
        <v>0.9347074000311189</v>
      </c>
      <c r="F42" s="79"/>
      <c r="G42" s="262"/>
      <c r="H42" s="266"/>
      <c r="I42" s="267"/>
      <c r="J42" s="284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</row>
    <row r="43" spans="1:27" ht="12.75">
      <c r="A43" s="244" t="s">
        <v>394</v>
      </c>
      <c r="B43" s="243" t="s">
        <v>395</v>
      </c>
      <c r="C43" s="160">
        <f>C44</f>
        <v>163.4</v>
      </c>
      <c r="D43" s="160">
        <v>0</v>
      </c>
      <c r="E43" s="258">
        <v>0</v>
      </c>
      <c r="F43" s="79"/>
      <c r="G43" s="262"/>
      <c r="H43" s="266"/>
      <c r="I43" s="267"/>
      <c r="J43" s="271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</row>
    <row r="44" spans="1:27" ht="25.5" customHeight="1">
      <c r="A44" s="245" t="s">
        <v>396</v>
      </c>
      <c r="B44" s="246" t="s">
        <v>397</v>
      </c>
      <c r="C44" s="161">
        <v>163.4</v>
      </c>
      <c r="D44" s="161">
        <v>0</v>
      </c>
      <c r="E44" s="259">
        <v>0</v>
      </c>
      <c r="F44" s="79"/>
      <c r="G44" s="262"/>
      <c r="H44" s="269"/>
      <c r="I44" s="270"/>
      <c r="J44" s="271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</row>
    <row r="45" spans="1:27" s="156" customFormat="1" ht="12.75">
      <c r="A45" s="244" t="s">
        <v>398</v>
      </c>
      <c r="B45" s="243" t="s">
        <v>274</v>
      </c>
      <c r="C45" s="160">
        <f>C46+C49</f>
        <v>3050.1</v>
      </c>
      <c r="D45" s="160">
        <f>D46+D49</f>
        <v>3003.6822300000003</v>
      </c>
      <c r="E45" s="258">
        <f t="shared" si="0"/>
        <v>0.9847815579817056</v>
      </c>
      <c r="F45" s="154"/>
      <c r="G45" s="278"/>
      <c r="H45" s="266"/>
      <c r="I45" s="267"/>
      <c r="J45" s="27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</row>
    <row r="46" spans="1:27" ht="45.75" customHeight="1">
      <c r="A46" s="244" t="s">
        <v>399</v>
      </c>
      <c r="B46" s="243" t="s">
        <v>195</v>
      </c>
      <c r="C46" s="160">
        <f>C47+C48</f>
        <v>1622.5</v>
      </c>
      <c r="D46" s="160">
        <f>D47+D48</f>
        <v>1608.55392</v>
      </c>
      <c r="E46" s="258">
        <f t="shared" si="0"/>
        <v>0.9914045731895224</v>
      </c>
      <c r="F46" s="8"/>
      <c r="G46" s="262"/>
      <c r="H46" s="263"/>
      <c r="I46" s="267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</row>
    <row r="47" spans="1:11" ht="38.25">
      <c r="A47" s="245" t="s">
        <v>400</v>
      </c>
      <c r="B47" s="246" t="s">
        <v>27</v>
      </c>
      <c r="C47" s="159">
        <f>1555.1+60.2</f>
        <v>1615.3</v>
      </c>
      <c r="D47" s="161">
        <v>1608.55392</v>
      </c>
      <c r="E47" s="259">
        <f t="shared" si="0"/>
        <v>0.9958236364761964</v>
      </c>
      <c r="F47" s="7"/>
      <c r="G47" s="262"/>
      <c r="H47" s="269"/>
      <c r="I47" s="270"/>
      <c r="J47" s="79"/>
      <c r="K47" s="79"/>
    </row>
    <row r="48" spans="1:11" ht="59.25" customHeight="1">
      <c r="A48" s="245" t="s">
        <v>401</v>
      </c>
      <c r="B48" s="261" t="s">
        <v>196</v>
      </c>
      <c r="C48" s="159">
        <v>7.2</v>
      </c>
      <c r="D48" s="159">
        <v>0</v>
      </c>
      <c r="E48" s="259">
        <f t="shared" si="0"/>
        <v>0</v>
      </c>
      <c r="F48" s="7"/>
      <c r="G48" s="262"/>
      <c r="H48" s="269"/>
      <c r="I48" s="285"/>
      <c r="J48" s="79"/>
      <c r="K48" s="79"/>
    </row>
    <row r="49" spans="1:11" s="156" customFormat="1" ht="38.25">
      <c r="A49" s="244" t="s">
        <v>402</v>
      </c>
      <c r="B49" s="243" t="s">
        <v>161</v>
      </c>
      <c r="C49" s="160">
        <f>C50+C51</f>
        <v>1427.6</v>
      </c>
      <c r="D49" s="158">
        <f>D50+D51</f>
        <v>1395.12831</v>
      </c>
      <c r="E49" s="258">
        <f t="shared" si="0"/>
        <v>0.9772543499579716</v>
      </c>
      <c r="F49" s="157"/>
      <c r="G49" s="278"/>
      <c r="H49" s="263"/>
      <c r="I49" s="279"/>
      <c r="J49" s="155"/>
      <c r="K49" s="155"/>
    </row>
    <row r="50" spans="1:11" ht="25.5">
      <c r="A50" s="245" t="s">
        <v>403</v>
      </c>
      <c r="B50" s="246" t="s">
        <v>28</v>
      </c>
      <c r="C50" s="159">
        <v>928.7</v>
      </c>
      <c r="D50" s="161">
        <v>903.886</v>
      </c>
      <c r="E50" s="259">
        <f t="shared" si="0"/>
        <v>0.9732809303327231</v>
      </c>
      <c r="F50" s="7"/>
      <c r="G50" s="262"/>
      <c r="H50" s="269"/>
      <c r="I50" s="270"/>
      <c r="J50" s="79"/>
      <c r="K50" s="79"/>
    </row>
    <row r="51" spans="1:11" ht="28.5" customHeight="1">
      <c r="A51" s="245" t="s">
        <v>404</v>
      </c>
      <c r="B51" s="246" t="s">
        <v>197</v>
      </c>
      <c r="C51" s="159">
        <v>498.9</v>
      </c>
      <c r="D51" s="159">
        <v>491.24231</v>
      </c>
      <c r="E51" s="259">
        <f t="shared" si="0"/>
        <v>0.984650851874123</v>
      </c>
      <c r="F51" s="7"/>
      <c r="G51" s="262"/>
      <c r="H51" s="269"/>
      <c r="I51" s="270"/>
      <c r="J51" s="79"/>
      <c r="K51" s="79"/>
    </row>
    <row r="52" spans="1:11" ht="12.75">
      <c r="A52" s="260"/>
      <c r="B52" s="243" t="s">
        <v>3</v>
      </c>
      <c r="C52" s="162">
        <f>C41+C14</f>
        <v>68797.59999999999</v>
      </c>
      <c r="D52" s="158">
        <f>D41+D14</f>
        <v>71769.60218</v>
      </c>
      <c r="E52" s="258">
        <f t="shared" si="0"/>
        <v>1.0431992130539438</v>
      </c>
      <c r="F52" s="7"/>
      <c r="G52" s="262"/>
      <c r="H52" s="262"/>
      <c r="I52" s="262"/>
      <c r="J52" s="79"/>
      <c r="K52" s="79"/>
    </row>
    <row r="53" spans="1:6" ht="12.75">
      <c r="A53" s="146"/>
      <c r="B53" s="146"/>
      <c r="C53" s="146"/>
      <c r="D53" s="146"/>
      <c r="E53" s="142"/>
      <c r="F53" s="7"/>
    </row>
    <row r="54" spans="5:6" ht="12.75">
      <c r="E54" s="142"/>
      <c r="F54" s="7"/>
    </row>
    <row r="55" spans="5:6" ht="12.75">
      <c r="E55" s="142"/>
      <c r="F55" s="7"/>
    </row>
    <row r="56" spans="5:6" ht="12.75">
      <c r="E56" s="142"/>
      <c r="F56" s="7"/>
    </row>
  </sheetData>
  <sheetProtection/>
  <mergeCells count="12">
    <mergeCell ref="I1:K1"/>
    <mergeCell ref="I2:K2"/>
    <mergeCell ref="I3:K3"/>
    <mergeCell ref="I4:K4"/>
    <mergeCell ref="C1:E1"/>
    <mergeCell ref="C2:E2"/>
    <mergeCell ref="C3:E3"/>
    <mergeCell ref="C4:E4"/>
    <mergeCell ref="A10:E10"/>
    <mergeCell ref="A7:E7"/>
    <mergeCell ref="A8:E8"/>
    <mergeCell ref="A9:E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1"/>
  <sheetViews>
    <sheetView zoomScalePageLayoutView="0" workbookViewId="0" topLeftCell="A1">
      <selection activeCell="A1" sqref="A1:K126"/>
    </sheetView>
  </sheetViews>
  <sheetFormatPr defaultColWidth="9.00390625" defaultRowHeight="12.75"/>
  <cols>
    <col min="1" max="1" width="8.25390625" style="81" customWidth="1"/>
    <col min="2" max="2" width="42.75390625" style="81" customWidth="1"/>
    <col min="3" max="3" width="7.00390625" style="81" customWidth="1"/>
    <col min="4" max="4" width="7.75390625" style="81" customWidth="1"/>
    <col min="5" max="5" width="11.375" style="81" customWidth="1"/>
    <col min="6" max="6" width="7.625" style="81" customWidth="1"/>
    <col min="7" max="7" width="10.25390625" style="82" customWidth="1"/>
    <col min="8" max="8" width="12.625" style="81" customWidth="1"/>
    <col min="9" max="9" width="13.25390625" style="81" customWidth="1"/>
    <col min="10" max="10" width="9.875" style="82" customWidth="1"/>
    <col min="11" max="11" width="9.75390625" style="81" customWidth="1"/>
    <col min="12" max="12" width="12.625" style="82" customWidth="1"/>
    <col min="13" max="14" width="9.125" style="81" customWidth="1"/>
    <col min="15" max="15" width="34.625" style="81" customWidth="1"/>
    <col min="16" max="16" width="15.875" style="81" customWidth="1"/>
    <col min="17" max="17" width="14.875" style="81" customWidth="1"/>
    <col min="18" max="16384" width="9.125" style="81" customWidth="1"/>
  </cols>
  <sheetData>
    <row r="1" spans="1:11" ht="12.75">
      <c r="A1" s="85"/>
      <c r="B1" s="85"/>
      <c r="C1" s="85"/>
      <c r="D1" s="85"/>
      <c r="E1" s="85"/>
      <c r="F1" s="85"/>
      <c r="G1" s="147"/>
      <c r="H1" s="85"/>
      <c r="I1" s="316" t="s">
        <v>176</v>
      </c>
      <c r="J1" s="316"/>
      <c r="K1" s="316"/>
    </row>
    <row r="2" spans="1:11" ht="12.75">
      <c r="A2" s="85"/>
      <c r="B2" s="85"/>
      <c r="C2" s="85"/>
      <c r="D2" s="85"/>
      <c r="E2" s="85"/>
      <c r="F2" s="85"/>
      <c r="G2" s="147"/>
      <c r="H2" s="85"/>
      <c r="I2" s="317" t="s">
        <v>421</v>
      </c>
      <c r="J2" s="317"/>
      <c r="K2" s="317"/>
    </row>
    <row r="3" spans="1:11" ht="12.75">
      <c r="A3" s="85"/>
      <c r="B3" s="85"/>
      <c r="C3" s="85"/>
      <c r="D3" s="85"/>
      <c r="E3" s="85"/>
      <c r="F3" s="85"/>
      <c r="G3" s="147"/>
      <c r="H3" s="85"/>
      <c r="I3" s="317" t="s">
        <v>420</v>
      </c>
      <c r="J3" s="317"/>
      <c r="K3" s="317"/>
    </row>
    <row r="4" spans="1:11" ht="12.75">
      <c r="A4" s="85"/>
      <c r="B4" s="85"/>
      <c r="C4" s="85"/>
      <c r="D4" s="85"/>
      <c r="E4" s="85"/>
      <c r="F4" s="85"/>
      <c r="G4" s="147"/>
      <c r="H4" s="85"/>
      <c r="I4" s="318" t="s">
        <v>424</v>
      </c>
      <c r="J4" s="318"/>
      <c r="K4" s="318"/>
    </row>
    <row r="5" spans="1:11" ht="12.75">
      <c r="A5" s="85"/>
      <c r="B5" s="85"/>
      <c r="C5" s="85"/>
      <c r="D5" s="85"/>
      <c r="E5" s="85"/>
      <c r="F5" s="85"/>
      <c r="G5" s="147"/>
      <c r="H5" s="85"/>
      <c r="I5" s="83"/>
      <c r="J5" s="147"/>
      <c r="K5" s="85"/>
    </row>
    <row r="6" spans="1:11" ht="12.75">
      <c r="A6" s="85"/>
      <c r="B6" s="85"/>
      <c r="C6" s="85"/>
      <c r="D6" s="85"/>
      <c r="E6" s="85"/>
      <c r="F6" s="83"/>
      <c r="G6" s="85"/>
      <c r="H6" s="85"/>
      <c r="I6" s="147"/>
      <c r="J6" s="147"/>
      <c r="K6" s="85"/>
    </row>
    <row r="7" spans="1:11" ht="21" customHeight="1">
      <c r="A7" s="320" t="s">
        <v>270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1:11" ht="22.5" customHeight="1">
      <c r="A8" s="194"/>
      <c r="B8" s="322" t="s">
        <v>271</v>
      </c>
      <c r="C8" s="322"/>
      <c r="D8" s="322"/>
      <c r="E8" s="322"/>
      <c r="F8" s="322"/>
      <c r="G8" s="322"/>
      <c r="H8" s="322"/>
      <c r="I8" s="322"/>
      <c r="J8" s="322"/>
      <c r="K8" s="322"/>
    </row>
    <row r="9" spans="1:11" ht="22.5" customHeight="1">
      <c r="A9" s="322" t="s">
        <v>289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</row>
    <row r="10" spans="1:19" ht="21.75" customHeight="1">
      <c r="A10" s="320" t="s">
        <v>388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M10" s="84"/>
      <c r="O10" s="85"/>
      <c r="P10" s="86"/>
      <c r="R10" s="85"/>
      <c r="S10" s="86"/>
    </row>
    <row r="11" spans="1:19" ht="23.25" customHeight="1">
      <c r="A11" s="176"/>
      <c r="B11" s="177"/>
      <c r="C11" s="177"/>
      <c r="D11" s="177"/>
      <c r="E11" s="177"/>
      <c r="F11" s="177"/>
      <c r="G11" s="176"/>
      <c r="H11" s="175"/>
      <c r="I11" s="177"/>
      <c r="J11" s="178"/>
      <c r="K11" s="179"/>
      <c r="L11" s="89"/>
      <c r="M11" s="87"/>
      <c r="N11" s="95"/>
      <c r="O11" s="95"/>
      <c r="P11" s="85"/>
      <c r="R11" s="85"/>
      <c r="S11" s="85"/>
    </row>
    <row r="12" spans="1:15" ht="19.5" customHeight="1">
      <c r="A12" s="180"/>
      <c r="B12" s="195"/>
      <c r="C12" s="181" t="s">
        <v>124</v>
      </c>
      <c r="D12" s="182" t="s">
        <v>124</v>
      </c>
      <c r="E12" s="182" t="s">
        <v>124</v>
      </c>
      <c r="F12" s="182" t="s">
        <v>124</v>
      </c>
      <c r="G12" s="182" t="s">
        <v>129</v>
      </c>
      <c r="H12" s="183" t="s">
        <v>127</v>
      </c>
      <c r="I12" s="184" t="s">
        <v>103</v>
      </c>
      <c r="J12" s="185" t="s">
        <v>134</v>
      </c>
      <c r="K12" s="196"/>
      <c r="L12" s="89"/>
      <c r="M12" s="88"/>
      <c r="N12" s="88"/>
      <c r="O12" s="88"/>
    </row>
    <row r="13" spans="1:17" ht="45" customHeight="1">
      <c r="A13" s="186" t="s">
        <v>0</v>
      </c>
      <c r="B13" s="187" t="s">
        <v>36</v>
      </c>
      <c r="C13" s="188" t="s">
        <v>125</v>
      </c>
      <c r="D13" s="189" t="s">
        <v>133</v>
      </c>
      <c r="E13" s="189" t="s">
        <v>132</v>
      </c>
      <c r="F13" s="189" t="s">
        <v>131</v>
      </c>
      <c r="G13" s="189" t="s">
        <v>130</v>
      </c>
      <c r="H13" s="190" t="s">
        <v>128</v>
      </c>
      <c r="I13" s="191" t="s">
        <v>126</v>
      </c>
      <c r="J13" s="192" t="s">
        <v>123</v>
      </c>
      <c r="K13" s="193" t="s">
        <v>122</v>
      </c>
      <c r="M13" s="118"/>
      <c r="N13" s="119"/>
      <c r="O13" s="117"/>
      <c r="P13" s="91"/>
      <c r="Q13" s="91"/>
    </row>
    <row r="14" spans="1:13" ht="12.75">
      <c r="A14" s="163" t="s">
        <v>37</v>
      </c>
      <c r="B14" s="167" t="s">
        <v>198</v>
      </c>
      <c r="C14" s="167" t="s">
        <v>141</v>
      </c>
      <c r="D14" s="168"/>
      <c r="E14" s="168"/>
      <c r="F14" s="197"/>
      <c r="G14" s="198">
        <v>6294.299999999999</v>
      </c>
      <c r="H14" s="198">
        <v>6294.299999999999</v>
      </c>
      <c r="I14" s="198">
        <f>I15</f>
        <v>6292.3</v>
      </c>
      <c r="J14" s="199">
        <f>I14/G14</f>
        <v>0.9996822521964318</v>
      </c>
      <c r="K14" s="199">
        <f>I14/H14</f>
        <v>0.9996822521964318</v>
      </c>
      <c r="M14" s="92"/>
    </row>
    <row r="15" spans="1:13" ht="12.75">
      <c r="A15" s="163" t="s">
        <v>4</v>
      </c>
      <c r="B15" s="200" t="s">
        <v>38</v>
      </c>
      <c r="C15" s="168"/>
      <c r="D15" s="167" t="s">
        <v>39</v>
      </c>
      <c r="E15" s="168"/>
      <c r="F15" s="197"/>
      <c r="G15" s="198">
        <v>6294.299999999999</v>
      </c>
      <c r="H15" s="198">
        <v>6294.299999999999</v>
      </c>
      <c r="I15" s="198">
        <f>I16+I19</f>
        <v>6292.3</v>
      </c>
      <c r="J15" s="199">
        <f>I15/G15</f>
        <v>0.9996822521964318</v>
      </c>
      <c r="K15" s="199">
        <f>I15/H15</f>
        <v>0.9996822521964318</v>
      </c>
      <c r="M15" s="120"/>
    </row>
    <row r="16" spans="1:13" ht="31.5">
      <c r="A16" s="163" t="s">
        <v>105</v>
      </c>
      <c r="B16" s="200" t="s">
        <v>97</v>
      </c>
      <c r="C16" s="167"/>
      <c r="D16" s="167" t="s">
        <v>40</v>
      </c>
      <c r="E16" s="167"/>
      <c r="F16" s="201"/>
      <c r="G16" s="202">
        <v>1695.5</v>
      </c>
      <c r="H16" s="202">
        <v>1695.5</v>
      </c>
      <c r="I16" s="198">
        <f>I17</f>
        <v>1695.3</v>
      </c>
      <c r="J16" s="199">
        <f>I16/G16</f>
        <v>0.9998820406959599</v>
      </c>
      <c r="K16" s="199">
        <f>I16/H16</f>
        <v>0.9998820406959599</v>
      </c>
      <c r="M16" s="92"/>
    </row>
    <row r="17" spans="1:13" ht="21">
      <c r="A17" s="163" t="s">
        <v>142</v>
      </c>
      <c r="B17" s="200" t="s">
        <v>41</v>
      </c>
      <c r="C17" s="167" t="s">
        <v>141</v>
      </c>
      <c r="D17" s="167" t="s">
        <v>40</v>
      </c>
      <c r="E17" s="167" t="s">
        <v>199</v>
      </c>
      <c r="F17" s="201"/>
      <c r="G17" s="202">
        <v>1695.5</v>
      </c>
      <c r="H17" s="202">
        <v>1695.5</v>
      </c>
      <c r="I17" s="198">
        <f>I18</f>
        <v>1695.3</v>
      </c>
      <c r="J17" s="199">
        <f>I17/G17</f>
        <v>0.9998820406959599</v>
      </c>
      <c r="K17" s="199">
        <f>I17/H17</f>
        <v>0.9998820406959599</v>
      </c>
      <c r="M17" s="92"/>
    </row>
    <row r="18" spans="1:13" ht="56.25">
      <c r="A18" s="164" t="s">
        <v>143</v>
      </c>
      <c r="B18" s="203" t="s">
        <v>144</v>
      </c>
      <c r="C18" s="168" t="s">
        <v>141</v>
      </c>
      <c r="D18" s="168" t="s">
        <v>40</v>
      </c>
      <c r="E18" s="168" t="s">
        <v>199</v>
      </c>
      <c r="F18" s="197" t="s">
        <v>145</v>
      </c>
      <c r="G18" s="204">
        <v>1695.5</v>
      </c>
      <c r="H18" s="204">
        <v>1695.5</v>
      </c>
      <c r="I18" s="205">
        <v>1695.3</v>
      </c>
      <c r="J18" s="206">
        <f>I18/G18</f>
        <v>0.9998820406959599</v>
      </c>
      <c r="K18" s="206">
        <f>I18/H18</f>
        <v>0.9998820406959599</v>
      </c>
      <c r="M18" s="93"/>
    </row>
    <row r="19" spans="1:13" s="94" customFormat="1" ht="42">
      <c r="A19" s="163" t="s">
        <v>104</v>
      </c>
      <c r="B19" s="200" t="s">
        <v>146</v>
      </c>
      <c r="C19" s="167"/>
      <c r="D19" s="167" t="s">
        <v>42</v>
      </c>
      <c r="E19" s="167"/>
      <c r="F19" s="201"/>
      <c r="G19" s="202">
        <v>4598.799999999999</v>
      </c>
      <c r="H19" s="202">
        <v>4598.799999999999</v>
      </c>
      <c r="I19" s="198">
        <f>I20+I22+I24++I28</f>
        <v>4597</v>
      </c>
      <c r="J19" s="199">
        <f aca="true" t="shared" si="0" ref="J19:J82">I19/G19</f>
        <v>0.9996085935461426</v>
      </c>
      <c r="K19" s="199">
        <f aca="true" t="shared" si="1" ref="K19:K82">I19/H19</f>
        <v>0.9996085935461426</v>
      </c>
      <c r="L19" s="150"/>
      <c r="M19" s="92"/>
    </row>
    <row r="20" spans="1:13" s="94" customFormat="1" ht="31.5">
      <c r="A20" s="163" t="s">
        <v>147</v>
      </c>
      <c r="B20" s="200" t="s">
        <v>200</v>
      </c>
      <c r="C20" s="167" t="s">
        <v>141</v>
      </c>
      <c r="D20" s="167" t="s">
        <v>42</v>
      </c>
      <c r="E20" s="167" t="s">
        <v>201</v>
      </c>
      <c r="F20" s="201"/>
      <c r="G20" s="202">
        <v>1229.8</v>
      </c>
      <c r="H20" s="202">
        <v>1229.8</v>
      </c>
      <c r="I20" s="202">
        <f>I21</f>
        <v>1229.6</v>
      </c>
      <c r="J20" s="199">
        <f t="shared" si="0"/>
        <v>0.9998373719303951</v>
      </c>
      <c r="K20" s="199">
        <f t="shared" si="1"/>
        <v>0.9998373719303951</v>
      </c>
      <c r="L20" s="150"/>
      <c r="M20" s="92"/>
    </row>
    <row r="21" spans="1:13" ht="47.25" customHeight="1">
      <c r="A21" s="164" t="s">
        <v>148</v>
      </c>
      <c r="B21" s="203" t="s">
        <v>144</v>
      </c>
      <c r="C21" s="168" t="s">
        <v>141</v>
      </c>
      <c r="D21" s="168" t="s">
        <v>42</v>
      </c>
      <c r="E21" s="168" t="s">
        <v>201</v>
      </c>
      <c r="F21" s="197" t="s">
        <v>145</v>
      </c>
      <c r="G21" s="204">
        <v>1229.8</v>
      </c>
      <c r="H21" s="204">
        <v>1229.8</v>
      </c>
      <c r="I21" s="205">
        <v>1229.6</v>
      </c>
      <c r="J21" s="206">
        <f t="shared" si="0"/>
        <v>0.9998373719303951</v>
      </c>
      <c r="K21" s="206">
        <f t="shared" si="1"/>
        <v>0.9998373719303951</v>
      </c>
      <c r="M21" s="93"/>
    </row>
    <row r="22" spans="1:13" s="94" customFormat="1" ht="53.25" customHeight="1">
      <c r="A22" s="163" t="s">
        <v>149</v>
      </c>
      <c r="B22" s="200" t="s">
        <v>150</v>
      </c>
      <c r="C22" s="167" t="s">
        <v>141</v>
      </c>
      <c r="D22" s="167" t="s">
        <v>42</v>
      </c>
      <c r="E22" s="167" t="s">
        <v>202</v>
      </c>
      <c r="F22" s="201"/>
      <c r="G22" s="202">
        <v>130.1</v>
      </c>
      <c r="H22" s="202">
        <v>130.1</v>
      </c>
      <c r="I22" s="198">
        <f>I23</f>
        <v>130.1</v>
      </c>
      <c r="J22" s="199">
        <f t="shared" si="0"/>
        <v>1</v>
      </c>
      <c r="K22" s="199">
        <f t="shared" si="1"/>
        <v>1</v>
      </c>
      <c r="L22" s="150"/>
      <c r="M22" s="92"/>
    </row>
    <row r="23" spans="1:13" s="85" customFormat="1" ht="56.25">
      <c r="A23" s="164" t="s">
        <v>203</v>
      </c>
      <c r="B23" s="203" t="s">
        <v>144</v>
      </c>
      <c r="C23" s="168" t="s">
        <v>141</v>
      </c>
      <c r="D23" s="168" t="s">
        <v>42</v>
      </c>
      <c r="E23" s="168" t="s">
        <v>202</v>
      </c>
      <c r="F23" s="197" t="s">
        <v>145</v>
      </c>
      <c r="G23" s="204">
        <v>130.1</v>
      </c>
      <c r="H23" s="204">
        <v>130.1</v>
      </c>
      <c r="I23" s="205">
        <v>130.1</v>
      </c>
      <c r="J23" s="206">
        <f t="shared" si="0"/>
        <v>1</v>
      </c>
      <c r="K23" s="206">
        <f t="shared" si="1"/>
        <v>1</v>
      </c>
      <c r="L23" s="147"/>
      <c r="M23" s="93"/>
    </row>
    <row r="24" spans="1:13" s="94" customFormat="1" ht="27.75" customHeight="1">
      <c r="A24" s="163" t="s">
        <v>149</v>
      </c>
      <c r="B24" s="200" t="s">
        <v>152</v>
      </c>
      <c r="C24" s="167" t="s">
        <v>141</v>
      </c>
      <c r="D24" s="167" t="s">
        <v>42</v>
      </c>
      <c r="E24" s="167" t="s">
        <v>205</v>
      </c>
      <c r="F24" s="201"/>
      <c r="G24" s="202">
        <v>3154.8999999999996</v>
      </c>
      <c r="H24" s="202">
        <v>3154.8999999999996</v>
      </c>
      <c r="I24" s="198">
        <f>I25+I26+I27</f>
        <v>3153.2999999999997</v>
      </c>
      <c r="J24" s="199">
        <f t="shared" si="0"/>
        <v>0.9994928523883483</v>
      </c>
      <c r="K24" s="199">
        <f t="shared" si="1"/>
        <v>0.9994928523883483</v>
      </c>
      <c r="M24" s="92"/>
    </row>
    <row r="25" spans="1:13" s="94" customFormat="1" ht="54" customHeight="1">
      <c r="A25" s="164" t="s">
        <v>232</v>
      </c>
      <c r="B25" s="203" t="s">
        <v>144</v>
      </c>
      <c r="C25" s="168" t="s">
        <v>141</v>
      </c>
      <c r="D25" s="168" t="s">
        <v>42</v>
      </c>
      <c r="E25" s="168" t="s">
        <v>205</v>
      </c>
      <c r="F25" s="197" t="s">
        <v>145</v>
      </c>
      <c r="G25" s="204">
        <v>2595.6</v>
      </c>
      <c r="H25" s="204">
        <v>2595.6</v>
      </c>
      <c r="I25" s="205">
        <v>2595.1</v>
      </c>
      <c r="J25" s="206">
        <f t="shared" si="0"/>
        <v>0.9998073663122207</v>
      </c>
      <c r="K25" s="206">
        <f t="shared" si="1"/>
        <v>0.9998073663122207</v>
      </c>
      <c r="M25" s="92"/>
    </row>
    <row r="26" spans="1:13" s="85" customFormat="1" ht="22.5">
      <c r="A26" s="164" t="s">
        <v>233</v>
      </c>
      <c r="B26" s="203" t="s">
        <v>275</v>
      </c>
      <c r="C26" s="168" t="s">
        <v>141</v>
      </c>
      <c r="D26" s="168" t="s">
        <v>42</v>
      </c>
      <c r="E26" s="168" t="s">
        <v>205</v>
      </c>
      <c r="F26" s="197" t="s">
        <v>153</v>
      </c>
      <c r="G26" s="204">
        <v>555.3</v>
      </c>
      <c r="H26" s="204">
        <v>555.3</v>
      </c>
      <c r="I26" s="207">
        <v>554.3</v>
      </c>
      <c r="J26" s="206">
        <f t="shared" si="0"/>
        <v>0.9981991716189447</v>
      </c>
      <c r="K26" s="206">
        <f t="shared" si="1"/>
        <v>0.9981991716189447</v>
      </c>
      <c r="M26" s="93"/>
    </row>
    <row r="27" spans="1:13" s="85" customFormat="1" ht="12.75">
      <c r="A27" s="164" t="s">
        <v>234</v>
      </c>
      <c r="B27" s="203" t="s">
        <v>154</v>
      </c>
      <c r="C27" s="168" t="s">
        <v>141</v>
      </c>
      <c r="D27" s="168" t="s">
        <v>42</v>
      </c>
      <c r="E27" s="168" t="s">
        <v>205</v>
      </c>
      <c r="F27" s="197" t="s">
        <v>155</v>
      </c>
      <c r="G27" s="204">
        <v>4</v>
      </c>
      <c r="H27" s="204">
        <v>4</v>
      </c>
      <c r="I27" s="204">
        <v>3.9</v>
      </c>
      <c r="J27" s="206">
        <f t="shared" si="0"/>
        <v>0.975</v>
      </c>
      <c r="K27" s="206">
        <f t="shared" si="1"/>
        <v>0.975</v>
      </c>
      <c r="M27" s="121"/>
    </row>
    <row r="28" spans="1:13" s="94" customFormat="1" ht="42">
      <c r="A28" s="163" t="s">
        <v>204</v>
      </c>
      <c r="B28" s="208" t="s">
        <v>207</v>
      </c>
      <c r="C28" s="167" t="s">
        <v>141</v>
      </c>
      <c r="D28" s="167" t="s">
        <v>42</v>
      </c>
      <c r="E28" s="209" t="s">
        <v>208</v>
      </c>
      <c r="F28" s="197"/>
      <c r="G28" s="202">
        <v>84</v>
      </c>
      <c r="H28" s="202">
        <v>84</v>
      </c>
      <c r="I28" s="198">
        <f>I29</f>
        <v>84</v>
      </c>
      <c r="J28" s="199">
        <f t="shared" si="0"/>
        <v>1</v>
      </c>
      <c r="K28" s="199">
        <f t="shared" si="1"/>
        <v>1</v>
      </c>
      <c r="M28" s="121"/>
    </row>
    <row r="29" spans="1:13" s="85" customFormat="1" ht="19.5" customHeight="1">
      <c r="A29" s="164" t="s">
        <v>206</v>
      </c>
      <c r="B29" s="203" t="s">
        <v>154</v>
      </c>
      <c r="C29" s="168" t="s">
        <v>141</v>
      </c>
      <c r="D29" s="168" t="s">
        <v>42</v>
      </c>
      <c r="E29" s="210" t="s">
        <v>208</v>
      </c>
      <c r="F29" s="197" t="s">
        <v>155</v>
      </c>
      <c r="G29" s="204">
        <v>84</v>
      </c>
      <c r="H29" s="204">
        <v>84</v>
      </c>
      <c r="I29" s="207">
        <v>84</v>
      </c>
      <c r="J29" s="206">
        <f t="shared" si="0"/>
        <v>1</v>
      </c>
      <c r="K29" s="206">
        <f t="shared" si="1"/>
        <v>1</v>
      </c>
      <c r="M29" s="121"/>
    </row>
    <row r="30" spans="1:13" s="94" customFormat="1" ht="42">
      <c r="A30" s="165" t="s">
        <v>46</v>
      </c>
      <c r="B30" s="200" t="s">
        <v>415</v>
      </c>
      <c r="C30" s="167" t="s">
        <v>290</v>
      </c>
      <c r="D30" s="168"/>
      <c r="E30" s="168"/>
      <c r="F30" s="197"/>
      <c r="G30" s="202">
        <v>2977.3</v>
      </c>
      <c r="H30" s="202">
        <v>2977.3</v>
      </c>
      <c r="I30" s="198">
        <f>I31</f>
        <v>2976.8</v>
      </c>
      <c r="J30" s="199">
        <f t="shared" si="0"/>
        <v>0.99983206260706</v>
      </c>
      <c r="K30" s="199">
        <f t="shared" si="1"/>
        <v>0.99983206260706</v>
      </c>
      <c r="M30" s="121"/>
    </row>
    <row r="31" spans="1:13" s="94" customFormat="1" ht="12.75">
      <c r="A31" s="163" t="s">
        <v>7</v>
      </c>
      <c r="B31" s="200" t="s">
        <v>38</v>
      </c>
      <c r="C31" s="168"/>
      <c r="D31" s="167" t="s">
        <v>39</v>
      </c>
      <c r="E31" s="168"/>
      <c r="F31" s="197"/>
      <c r="G31" s="202">
        <v>2977.3</v>
      </c>
      <c r="H31" s="202">
        <v>2977.3</v>
      </c>
      <c r="I31" s="198">
        <f>I32</f>
        <v>2976.8</v>
      </c>
      <c r="J31" s="199">
        <f t="shared" si="0"/>
        <v>0.99983206260706</v>
      </c>
      <c r="K31" s="199">
        <f t="shared" si="1"/>
        <v>0.99983206260706</v>
      </c>
      <c r="M31" s="121"/>
    </row>
    <row r="32" spans="1:13" s="94" customFormat="1" ht="12.75">
      <c r="A32" s="163" t="s">
        <v>156</v>
      </c>
      <c r="B32" s="200" t="s">
        <v>291</v>
      </c>
      <c r="C32" s="167" t="s">
        <v>290</v>
      </c>
      <c r="D32" s="167" t="s">
        <v>292</v>
      </c>
      <c r="E32" s="167"/>
      <c r="F32" s="201"/>
      <c r="G32" s="202">
        <v>2977.3</v>
      </c>
      <c r="H32" s="202">
        <v>2977.3</v>
      </c>
      <c r="I32" s="198">
        <f>I33</f>
        <v>2976.8</v>
      </c>
      <c r="J32" s="199">
        <f t="shared" si="0"/>
        <v>0.99983206260706</v>
      </c>
      <c r="K32" s="199">
        <f t="shared" si="1"/>
        <v>0.99983206260706</v>
      </c>
      <c r="M32" s="121"/>
    </row>
    <row r="33" spans="1:13" s="94" customFormat="1" ht="21">
      <c r="A33" s="163" t="s">
        <v>50</v>
      </c>
      <c r="B33" s="200" t="s">
        <v>332</v>
      </c>
      <c r="C33" s="167" t="s">
        <v>290</v>
      </c>
      <c r="D33" s="167" t="s">
        <v>292</v>
      </c>
      <c r="E33" s="167" t="s">
        <v>293</v>
      </c>
      <c r="F33" s="197"/>
      <c r="G33" s="202">
        <v>2977.3</v>
      </c>
      <c r="H33" s="202">
        <v>2977.3</v>
      </c>
      <c r="I33" s="198">
        <f>I34+I35</f>
        <v>2976.8</v>
      </c>
      <c r="J33" s="199">
        <f t="shared" si="0"/>
        <v>0.99983206260706</v>
      </c>
      <c r="K33" s="199">
        <f t="shared" si="1"/>
        <v>0.99983206260706</v>
      </c>
      <c r="M33" s="121"/>
    </row>
    <row r="34" spans="1:13" s="85" customFormat="1" ht="56.25">
      <c r="A34" s="164" t="s">
        <v>294</v>
      </c>
      <c r="B34" s="203" t="s">
        <v>144</v>
      </c>
      <c r="C34" s="211">
        <v>902</v>
      </c>
      <c r="D34" s="168" t="s">
        <v>292</v>
      </c>
      <c r="E34" s="168" t="s">
        <v>293</v>
      </c>
      <c r="F34" s="197" t="s">
        <v>145</v>
      </c>
      <c r="G34" s="204">
        <v>1928.6</v>
      </c>
      <c r="H34" s="204">
        <v>1928.6</v>
      </c>
      <c r="I34" s="207">
        <v>1928.6</v>
      </c>
      <c r="J34" s="206">
        <f t="shared" si="0"/>
        <v>1</v>
      </c>
      <c r="K34" s="206">
        <f t="shared" si="1"/>
        <v>1</v>
      </c>
      <c r="M34" s="121"/>
    </row>
    <row r="35" spans="1:13" s="85" customFormat="1" ht="22.5">
      <c r="A35" s="164" t="s">
        <v>295</v>
      </c>
      <c r="B35" s="203" t="s">
        <v>164</v>
      </c>
      <c r="C35" s="211">
        <v>902</v>
      </c>
      <c r="D35" s="168" t="s">
        <v>292</v>
      </c>
      <c r="E35" s="168" t="s">
        <v>293</v>
      </c>
      <c r="F35" s="197" t="s">
        <v>153</v>
      </c>
      <c r="G35" s="204">
        <v>1048.7</v>
      </c>
      <c r="H35" s="204">
        <v>1048.7</v>
      </c>
      <c r="I35" s="207">
        <v>1048.2</v>
      </c>
      <c r="J35" s="206">
        <f t="shared" si="0"/>
        <v>0.9995232192238009</v>
      </c>
      <c r="K35" s="206">
        <f t="shared" si="1"/>
        <v>0.9995232192238009</v>
      </c>
      <c r="M35" s="121"/>
    </row>
    <row r="36" spans="1:13" s="94" customFormat="1" ht="12.75">
      <c r="A36" s="165" t="s">
        <v>9</v>
      </c>
      <c r="B36" s="212" t="s">
        <v>209</v>
      </c>
      <c r="C36" s="213" t="s">
        <v>102</v>
      </c>
      <c r="D36" s="213"/>
      <c r="E36" s="213"/>
      <c r="F36" s="242"/>
      <c r="G36" s="198">
        <v>65776.59999999999</v>
      </c>
      <c r="H36" s="198">
        <v>65776.59999999999</v>
      </c>
      <c r="I36" s="198">
        <f>I37+I56+I60+I67+I73+I77+I93+I107+I118+I122</f>
        <v>65654.88910000001</v>
      </c>
      <c r="J36" s="199">
        <f t="shared" si="0"/>
        <v>0.998149632240037</v>
      </c>
      <c r="K36" s="199">
        <f t="shared" si="1"/>
        <v>0.998149632240037</v>
      </c>
      <c r="M36" s="121"/>
    </row>
    <row r="37" spans="1:13" s="94" customFormat="1" ht="12.75">
      <c r="A37" s="163" t="s">
        <v>8</v>
      </c>
      <c r="B37" s="200" t="s">
        <v>38</v>
      </c>
      <c r="C37" s="168"/>
      <c r="D37" s="167" t="s">
        <v>39</v>
      </c>
      <c r="E37" s="168"/>
      <c r="F37" s="197"/>
      <c r="G37" s="202">
        <v>20229.3</v>
      </c>
      <c r="H37" s="202">
        <v>20229.3</v>
      </c>
      <c r="I37" s="198">
        <f>I38+I46+I49</f>
        <v>20142.9921</v>
      </c>
      <c r="J37" s="199">
        <f t="shared" si="0"/>
        <v>0.9957335201910101</v>
      </c>
      <c r="K37" s="199">
        <f t="shared" si="1"/>
        <v>0.9957335201910101</v>
      </c>
      <c r="M37" s="121"/>
    </row>
    <row r="38" spans="1:13" s="94" customFormat="1" ht="46.5" customHeight="1">
      <c r="A38" s="163" t="s">
        <v>333</v>
      </c>
      <c r="B38" s="200" t="s">
        <v>157</v>
      </c>
      <c r="C38" s="167"/>
      <c r="D38" s="167" t="s">
        <v>44</v>
      </c>
      <c r="E38" s="167"/>
      <c r="F38" s="201"/>
      <c r="G38" s="198">
        <v>20104.2</v>
      </c>
      <c r="H38" s="198">
        <v>20104.2</v>
      </c>
      <c r="I38" s="202">
        <f>I39+I43</f>
        <v>20096</v>
      </c>
      <c r="J38" s="199">
        <f t="shared" si="0"/>
        <v>0.999592125028601</v>
      </c>
      <c r="K38" s="199">
        <f t="shared" si="1"/>
        <v>0.999592125028601</v>
      </c>
      <c r="M38" s="92"/>
    </row>
    <row r="39" spans="1:13" s="94" customFormat="1" ht="31.5">
      <c r="A39" s="163" t="s">
        <v>334</v>
      </c>
      <c r="B39" s="200" t="s">
        <v>235</v>
      </c>
      <c r="C39" s="167" t="s">
        <v>102</v>
      </c>
      <c r="D39" s="167" t="s">
        <v>44</v>
      </c>
      <c r="E39" s="167" t="s">
        <v>296</v>
      </c>
      <c r="F39" s="201"/>
      <c r="G39" s="202">
        <v>18488.9</v>
      </c>
      <c r="H39" s="202">
        <v>18488.9</v>
      </c>
      <c r="I39" s="198">
        <f>I40+I41+I42</f>
        <v>18487.5</v>
      </c>
      <c r="J39" s="199">
        <f t="shared" si="0"/>
        <v>0.9999242788916592</v>
      </c>
      <c r="K39" s="199">
        <f t="shared" si="1"/>
        <v>0.9999242788916592</v>
      </c>
      <c r="M39" s="92"/>
    </row>
    <row r="40" spans="1:13" s="85" customFormat="1" ht="56.25">
      <c r="A40" s="164" t="s">
        <v>335</v>
      </c>
      <c r="B40" s="203" t="s">
        <v>159</v>
      </c>
      <c r="C40" s="168" t="s">
        <v>102</v>
      </c>
      <c r="D40" s="168" t="s">
        <v>44</v>
      </c>
      <c r="E40" s="168" t="s">
        <v>296</v>
      </c>
      <c r="F40" s="197" t="s">
        <v>145</v>
      </c>
      <c r="G40" s="204">
        <v>13932.1</v>
      </c>
      <c r="H40" s="204">
        <v>13932.1</v>
      </c>
      <c r="I40" s="207">
        <v>13932</v>
      </c>
      <c r="J40" s="206">
        <f t="shared" si="0"/>
        <v>0.9999928223311633</v>
      </c>
      <c r="K40" s="206">
        <f t="shared" si="1"/>
        <v>0.9999928223311633</v>
      </c>
      <c r="M40" s="92"/>
    </row>
    <row r="41" spans="1:13" s="85" customFormat="1" ht="22.5">
      <c r="A41" s="164" t="s">
        <v>336</v>
      </c>
      <c r="B41" s="203" t="s">
        <v>275</v>
      </c>
      <c r="C41" s="168" t="s">
        <v>102</v>
      </c>
      <c r="D41" s="168" t="s">
        <v>44</v>
      </c>
      <c r="E41" s="168" t="s">
        <v>296</v>
      </c>
      <c r="F41" s="197" t="s">
        <v>153</v>
      </c>
      <c r="G41" s="204">
        <v>4543.9</v>
      </c>
      <c r="H41" s="204">
        <v>4543.9</v>
      </c>
      <c r="I41" s="207">
        <v>4542.6</v>
      </c>
      <c r="J41" s="206">
        <f t="shared" si="0"/>
        <v>0.999713902154537</v>
      </c>
      <c r="K41" s="206">
        <f t="shared" si="1"/>
        <v>0.999713902154537</v>
      </c>
      <c r="M41" s="93"/>
    </row>
    <row r="42" spans="1:13" s="85" customFormat="1" ht="12.75">
      <c r="A42" s="164" t="s">
        <v>337</v>
      </c>
      <c r="B42" s="203" t="s">
        <v>154</v>
      </c>
      <c r="C42" s="168" t="s">
        <v>102</v>
      </c>
      <c r="D42" s="168" t="s">
        <v>44</v>
      </c>
      <c r="E42" s="168" t="s">
        <v>296</v>
      </c>
      <c r="F42" s="197" t="s">
        <v>155</v>
      </c>
      <c r="G42" s="204">
        <v>12.900000000000002</v>
      </c>
      <c r="H42" s="204">
        <v>12.900000000000002</v>
      </c>
      <c r="I42" s="205">
        <v>12.9</v>
      </c>
      <c r="J42" s="206">
        <f t="shared" si="0"/>
        <v>0.9999999999999999</v>
      </c>
      <c r="K42" s="206">
        <f t="shared" si="1"/>
        <v>0.9999999999999999</v>
      </c>
      <c r="L42" s="147"/>
      <c r="M42" s="241"/>
    </row>
    <row r="43" spans="1:13" s="94" customFormat="1" ht="45" customHeight="1">
      <c r="A43" s="163" t="s">
        <v>338</v>
      </c>
      <c r="B43" s="200" t="s">
        <v>236</v>
      </c>
      <c r="C43" s="167" t="s">
        <v>102</v>
      </c>
      <c r="D43" s="167" t="s">
        <v>44</v>
      </c>
      <c r="E43" s="167" t="s">
        <v>211</v>
      </c>
      <c r="F43" s="214"/>
      <c r="G43" s="198">
        <v>1615.3</v>
      </c>
      <c r="H43" s="198">
        <v>1615.3</v>
      </c>
      <c r="I43" s="198">
        <f>I44+I45</f>
        <v>1608.5</v>
      </c>
      <c r="J43" s="199">
        <f t="shared" si="0"/>
        <v>0.9957902556800594</v>
      </c>
      <c r="K43" s="199">
        <f t="shared" si="1"/>
        <v>0.9957902556800594</v>
      </c>
      <c r="L43" s="150"/>
      <c r="M43" s="92"/>
    </row>
    <row r="44" spans="1:13" s="85" customFormat="1" ht="56.25">
      <c r="A44" s="164" t="s">
        <v>339</v>
      </c>
      <c r="B44" s="203" t="s">
        <v>159</v>
      </c>
      <c r="C44" s="168" t="s">
        <v>102</v>
      </c>
      <c r="D44" s="168" t="s">
        <v>44</v>
      </c>
      <c r="E44" s="168" t="s">
        <v>211</v>
      </c>
      <c r="F44" s="215">
        <v>100</v>
      </c>
      <c r="G44" s="204">
        <v>1483.7</v>
      </c>
      <c r="H44" s="204">
        <v>1483.7</v>
      </c>
      <c r="I44" s="207">
        <v>1479.8</v>
      </c>
      <c r="J44" s="206">
        <f t="shared" si="0"/>
        <v>0.9973714362741793</v>
      </c>
      <c r="K44" s="206">
        <f t="shared" si="1"/>
        <v>0.9973714362741793</v>
      </c>
      <c r="M44" s="92"/>
    </row>
    <row r="45" spans="1:13" s="85" customFormat="1" ht="24.75" customHeight="1">
      <c r="A45" s="164" t="s">
        <v>340</v>
      </c>
      <c r="B45" s="203" t="s">
        <v>275</v>
      </c>
      <c r="C45" s="168" t="s">
        <v>102</v>
      </c>
      <c r="D45" s="168" t="s">
        <v>44</v>
      </c>
      <c r="E45" s="168" t="s">
        <v>211</v>
      </c>
      <c r="F45" s="215">
        <v>200</v>
      </c>
      <c r="G45" s="211">
        <v>131.6</v>
      </c>
      <c r="H45" s="211">
        <v>131.6</v>
      </c>
      <c r="I45" s="204">
        <v>128.7</v>
      </c>
      <c r="J45" s="206">
        <f t="shared" si="0"/>
        <v>0.9779635258358662</v>
      </c>
      <c r="K45" s="206">
        <f t="shared" si="1"/>
        <v>0.9779635258358662</v>
      </c>
      <c r="M45" s="93"/>
    </row>
    <row r="46" spans="1:13" s="94" customFormat="1" ht="12.75">
      <c r="A46" s="163" t="s">
        <v>341</v>
      </c>
      <c r="B46" s="200" t="s">
        <v>162</v>
      </c>
      <c r="C46" s="167"/>
      <c r="D46" s="167" t="s">
        <v>163</v>
      </c>
      <c r="E46" s="167"/>
      <c r="F46" s="201"/>
      <c r="G46" s="202">
        <v>70</v>
      </c>
      <c r="H46" s="202">
        <v>70</v>
      </c>
      <c r="I46" s="198">
        <f>I48</f>
        <v>0</v>
      </c>
      <c r="J46" s="199">
        <f t="shared" si="0"/>
        <v>0</v>
      </c>
      <c r="K46" s="199">
        <f t="shared" si="1"/>
        <v>0</v>
      </c>
      <c r="M46" s="92"/>
    </row>
    <row r="47" spans="1:13" s="94" customFormat="1" ht="12.75">
      <c r="A47" s="163" t="s">
        <v>297</v>
      </c>
      <c r="B47" s="200" t="s">
        <v>237</v>
      </c>
      <c r="C47" s="167" t="s">
        <v>102</v>
      </c>
      <c r="D47" s="167" t="s">
        <v>163</v>
      </c>
      <c r="E47" s="167" t="s">
        <v>212</v>
      </c>
      <c r="F47" s="201"/>
      <c r="G47" s="202">
        <v>70</v>
      </c>
      <c r="H47" s="202">
        <v>70</v>
      </c>
      <c r="I47" s="198">
        <f>I48</f>
        <v>0</v>
      </c>
      <c r="J47" s="199">
        <f t="shared" si="0"/>
        <v>0</v>
      </c>
      <c r="K47" s="199">
        <f t="shared" si="1"/>
        <v>0</v>
      </c>
      <c r="M47" s="92"/>
    </row>
    <row r="48" spans="1:13" s="85" customFormat="1" ht="12.75">
      <c r="A48" s="164" t="s">
        <v>298</v>
      </c>
      <c r="B48" s="203" t="s">
        <v>154</v>
      </c>
      <c r="C48" s="211">
        <v>978</v>
      </c>
      <c r="D48" s="168" t="s">
        <v>163</v>
      </c>
      <c r="E48" s="168" t="s">
        <v>212</v>
      </c>
      <c r="F48" s="197" t="s">
        <v>155</v>
      </c>
      <c r="G48" s="204">
        <v>70</v>
      </c>
      <c r="H48" s="204">
        <v>70</v>
      </c>
      <c r="I48" s="207">
        <v>0</v>
      </c>
      <c r="J48" s="206">
        <f t="shared" si="0"/>
        <v>0</v>
      </c>
      <c r="K48" s="206">
        <f t="shared" si="1"/>
        <v>0</v>
      </c>
      <c r="M48" s="93"/>
    </row>
    <row r="49" spans="1:13" s="94" customFormat="1" ht="12.75">
      <c r="A49" s="167" t="s">
        <v>342</v>
      </c>
      <c r="B49" s="200" t="s">
        <v>45</v>
      </c>
      <c r="C49" s="167"/>
      <c r="D49" s="167" t="s">
        <v>84</v>
      </c>
      <c r="E49" s="167"/>
      <c r="F49" s="201"/>
      <c r="G49" s="198">
        <v>55.1</v>
      </c>
      <c r="H49" s="198">
        <v>55.1</v>
      </c>
      <c r="I49" s="198">
        <f>I50+I52+I54</f>
        <v>46.9921</v>
      </c>
      <c r="J49" s="199">
        <f t="shared" si="0"/>
        <v>0.8528511796733212</v>
      </c>
      <c r="K49" s="199">
        <f t="shared" si="1"/>
        <v>0.8528511796733212</v>
      </c>
      <c r="M49" s="92"/>
    </row>
    <row r="50" spans="1:13" s="94" customFormat="1" ht="21">
      <c r="A50" s="167" t="s">
        <v>299</v>
      </c>
      <c r="B50" s="200" t="s">
        <v>213</v>
      </c>
      <c r="C50" s="167" t="s">
        <v>102</v>
      </c>
      <c r="D50" s="167" t="s">
        <v>84</v>
      </c>
      <c r="E50" s="167" t="s">
        <v>238</v>
      </c>
      <c r="F50" s="201"/>
      <c r="G50" s="202">
        <v>1.8999999999999995</v>
      </c>
      <c r="H50" s="202">
        <v>1.8999999999999995</v>
      </c>
      <c r="I50" s="198">
        <f>I51</f>
        <v>1.8921</v>
      </c>
      <c r="J50" s="199">
        <f t="shared" si="0"/>
        <v>0.9958421052631581</v>
      </c>
      <c r="K50" s="199">
        <f t="shared" si="1"/>
        <v>0.9958421052631581</v>
      </c>
      <c r="M50" s="92"/>
    </row>
    <row r="51" spans="1:13" s="85" customFormat="1" ht="22.5">
      <c r="A51" s="168" t="s">
        <v>300</v>
      </c>
      <c r="B51" s="203" t="s">
        <v>275</v>
      </c>
      <c r="C51" s="168" t="s">
        <v>102</v>
      </c>
      <c r="D51" s="168" t="s">
        <v>84</v>
      </c>
      <c r="E51" s="168" t="s">
        <v>238</v>
      </c>
      <c r="F51" s="197" t="s">
        <v>153</v>
      </c>
      <c r="G51" s="204">
        <v>1.8999999999999995</v>
      </c>
      <c r="H51" s="204">
        <v>1.8999999999999995</v>
      </c>
      <c r="I51" s="205">
        <v>1.8921</v>
      </c>
      <c r="J51" s="206">
        <f t="shared" si="0"/>
        <v>0.9958421052631581</v>
      </c>
      <c r="K51" s="206">
        <f t="shared" si="1"/>
        <v>0.9958421052631581</v>
      </c>
      <c r="L51" s="147"/>
      <c r="M51" s="93"/>
    </row>
    <row r="52" spans="1:13" s="94" customFormat="1" ht="73.5">
      <c r="A52" s="167" t="s">
        <v>301</v>
      </c>
      <c r="B52" s="200" t="s">
        <v>277</v>
      </c>
      <c r="C52" s="167" t="s">
        <v>102</v>
      </c>
      <c r="D52" s="167" t="s">
        <v>84</v>
      </c>
      <c r="E52" s="167" t="s">
        <v>239</v>
      </c>
      <c r="F52" s="201"/>
      <c r="G52" s="202">
        <v>46</v>
      </c>
      <c r="H52" s="202">
        <v>46</v>
      </c>
      <c r="I52" s="202">
        <f>I53</f>
        <v>45.1</v>
      </c>
      <c r="J52" s="199">
        <f t="shared" si="0"/>
        <v>0.9804347826086957</v>
      </c>
      <c r="K52" s="199">
        <f t="shared" si="1"/>
        <v>0.9804347826086957</v>
      </c>
      <c r="L52" s="150"/>
      <c r="M52" s="92"/>
    </row>
    <row r="53" spans="1:13" ht="22.5">
      <c r="A53" s="168" t="s">
        <v>302</v>
      </c>
      <c r="B53" s="203" t="s">
        <v>275</v>
      </c>
      <c r="C53" s="168" t="s">
        <v>102</v>
      </c>
      <c r="D53" s="168" t="s">
        <v>84</v>
      </c>
      <c r="E53" s="168" t="s">
        <v>239</v>
      </c>
      <c r="F53" s="197" t="s">
        <v>153</v>
      </c>
      <c r="G53" s="204">
        <v>46</v>
      </c>
      <c r="H53" s="204">
        <v>46</v>
      </c>
      <c r="I53" s="207">
        <v>45.1</v>
      </c>
      <c r="J53" s="206">
        <f t="shared" si="0"/>
        <v>0.9804347826086957</v>
      </c>
      <c r="K53" s="206">
        <f t="shared" si="1"/>
        <v>0.9804347826086957</v>
      </c>
      <c r="M53" s="34"/>
    </row>
    <row r="54" spans="1:13" s="94" customFormat="1" ht="42">
      <c r="A54" s="167" t="s">
        <v>303</v>
      </c>
      <c r="B54" s="200" t="s">
        <v>276</v>
      </c>
      <c r="C54" s="167" t="s">
        <v>102</v>
      </c>
      <c r="D54" s="167" t="s">
        <v>84</v>
      </c>
      <c r="E54" s="167" t="s">
        <v>210</v>
      </c>
      <c r="F54" s="197"/>
      <c r="G54" s="202">
        <v>7.2</v>
      </c>
      <c r="H54" s="202">
        <v>7.2</v>
      </c>
      <c r="I54" s="198">
        <f>I55</f>
        <v>0</v>
      </c>
      <c r="J54" s="199">
        <f t="shared" si="0"/>
        <v>0</v>
      </c>
      <c r="K54" s="199">
        <f t="shared" si="1"/>
        <v>0</v>
      </c>
      <c r="L54" s="150"/>
      <c r="M54" s="92"/>
    </row>
    <row r="55" spans="1:13" s="85" customFormat="1" ht="30.75" customHeight="1">
      <c r="A55" s="168" t="s">
        <v>304</v>
      </c>
      <c r="B55" s="203" t="s">
        <v>275</v>
      </c>
      <c r="C55" s="168" t="s">
        <v>102</v>
      </c>
      <c r="D55" s="168" t="s">
        <v>84</v>
      </c>
      <c r="E55" s="168" t="s">
        <v>210</v>
      </c>
      <c r="F55" s="197" t="s">
        <v>153</v>
      </c>
      <c r="G55" s="204">
        <v>7.2</v>
      </c>
      <c r="H55" s="204">
        <v>7.2</v>
      </c>
      <c r="I55" s="207">
        <v>0</v>
      </c>
      <c r="J55" s="206">
        <f t="shared" si="0"/>
        <v>0</v>
      </c>
      <c r="K55" s="206">
        <f t="shared" si="1"/>
        <v>0</v>
      </c>
      <c r="L55" s="147"/>
      <c r="M55" s="93"/>
    </row>
    <row r="56" spans="1:13" s="94" customFormat="1" ht="21">
      <c r="A56" s="167" t="s">
        <v>305</v>
      </c>
      <c r="B56" s="200" t="s">
        <v>47</v>
      </c>
      <c r="C56" s="167"/>
      <c r="D56" s="167" t="s">
        <v>48</v>
      </c>
      <c r="E56" s="168"/>
      <c r="F56" s="168"/>
      <c r="G56" s="198">
        <v>13</v>
      </c>
      <c r="H56" s="198">
        <v>13</v>
      </c>
      <c r="I56" s="198">
        <f>I57</f>
        <v>12.9</v>
      </c>
      <c r="J56" s="199">
        <f t="shared" si="0"/>
        <v>0.9923076923076923</v>
      </c>
      <c r="K56" s="199">
        <f t="shared" si="1"/>
        <v>0.9923076923076923</v>
      </c>
      <c r="L56" s="150"/>
      <c r="M56" s="47"/>
    </row>
    <row r="57" spans="1:13" s="94" customFormat="1" ht="42">
      <c r="A57" s="167" t="s">
        <v>306</v>
      </c>
      <c r="B57" s="200" t="s">
        <v>85</v>
      </c>
      <c r="C57" s="167" t="s">
        <v>102</v>
      </c>
      <c r="D57" s="167" t="s">
        <v>49</v>
      </c>
      <c r="E57" s="167"/>
      <c r="F57" s="216"/>
      <c r="G57" s="202">
        <v>13</v>
      </c>
      <c r="H57" s="202">
        <v>13</v>
      </c>
      <c r="I57" s="198">
        <f>I58</f>
        <v>12.9</v>
      </c>
      <c r="J57" s="199">
        <f t="shared" si="0"/>
        <v>0.9923076923076923</v>
      </c>
      <c r="K57" s="199">
        <f t="shared" si="1"/>
        <v>0.9923076923076923</v>
      </c>
      <c r="L57" s="150"/>
      <c r="M57" s="92"/>
    </row>
    <row r="58" spans="1:13" s="94" customFormat="1" ht="63">
      <c r="A58" s="167" t="s">
        <v>307</v>
      </c>
      <c r="B58" s="217" t="s">
        <v>240</v>
      </c>
      <c r="C58" s="167" t="s">
        <v>102</v>
      </c>
      <c r="D58" s="167" t="s">
        <v>49</v>
      </c>
      <c r="E58" s="167" t="s">
        <v>241</v>
      </c>
      <c r="F58" s="216"/>
      <c r="G58" s="202">
        <v>13</v>
      </c>
      <c r="H58" s="202">
        <v>13</v>
      </c>
      <c r="I58" s="198">
        <f>I59</f>
        <v>12.9</v>
      </c>
      <c r="J58" s="199">
        <f t="shared" si="0"/>
        <v>0.9923076923076923</v>
      </c>
      <c r="K58" s="199">
        <f t="shared" si="1"/>
        <v>0.9923076923076923</v>
      </c>
      <c r="L58" s="150"/>
      <c r="M58" s="47"/>
    </row>
    <row r="59" spans="1:13" s="85" customFormat="1" ht="22.5">
      <c r="A59" s="168" t="s">
        <v>308</v>
      </c>
      <c r="B59" s="203" t="s">
        <v>275</v>
      </c>
      <c r="C59" s="168" t="s">
        <v>102</v>
      </c>
      <c r="D59" s="168" t="s">
        <v>49</v>
      </c>
      <c r="E59" s="168" t="s">
        <v>242</v>
      </c>
      <c r="F59" s="197" t="s">
        <v>153</v>
      </c>
      <c r="G59" s="204">
        <v>13</v>
      </c>
      <c r="H59" s="204">
        <v>13</v>
      </c>
      <c r="I59" s="207">
        <v>12.9</v>
      </c>
      <c r="J59" s="206">
        <f t="shared" si="0"/>
        <v>0.9923076923076923</v>
      </c>
      <c r="K59" s="206">
        <f t="shared" si="1"/>
        <v>0.9923076923076923</v>
      </c>
      <c r="L59" s="147"/>
      <c r="M59" s="93"/>
    </row>
    <row r="60" spans="1:22" s="94" customFormat="1" ht="12.75">
      <c r="A60" s="167" t="s">
        <v>343</v>
      </c>
      <c r="B60" s="200" t="s">
        <v>106</v>
      </c>
      <c r="C60" s="167"/>
      <c r="D60" s="167" t="s">
        <v>107</v>
      </c>
      <c r="E60" s="167"/>
      <c r="F60" s="201"/>
      <c r="G60" s="198">
        <v>515.8000000000001</v>
      </c>
      <c r="H60" s="198">
        <v>515.8000000000001</v>
      </c>
      <c r="I60" s="198">
        <f>I61+I64</f>
        <v>515.6</v>
      </c>
      <c r="J60" s="199">
        <f t="shared" si="0"/>
        <v>0.9996122528111671</v>
      </c>
      <c r="K60" s="199">
        <f t="shared" si="1"/>
        <v>0.9996122528111671</v>
      </c>
      <c r="M60" s="92"/>
      <c r="U60" s="240"/>
      <c r="V60" s="240"/>
    </row>
    <row r="61" spans="1:13" s="94" customFormat="1" ht="12.75">
      <c r="A61" s="167" t="s">
        <v>344</v>
      </c>
      <c r="B61" s="200" t="s">
        <v>137</v>
      </c>
      <c r="C61" s="167"/>
      <c r="D61" s="167" t="s">
        <v>108</v>
      </c>
      <c r="E61" s="168"/>
      <c r="F61" s="197"/>
      <c r="G61" s="198">
        <v>506.40000000000003</v>
      </c>
      <c r="H61" s="198">
        <v>506.40000000000003</v>
      </c>
      <c r="I61" s="202">
        <f>I62</f>
        <v>506.3</v>
      </c>
      <c r="J61" s="199">
        <f t="shared" si="0"/>
        <v>0.9998025276461295</v>
      </c>
      <c r="K61" s="199">
        <f t="shared" si="1"/>
        <v>0.9998025276461295</v>
      </c>
      <c r="L61" s="150"/>
      <c r="M61" s="92"/>
    </row>
    <row r="62" spans="1:13" s="94" customFormat="1" ht="42">
      <c r="A62" s="167" t="s">
        <v>345</v>
      </c>
      <c r="B62" s="200" t="s">
        <v>243</v>
      </c>
      <c r="C62" s="167" t="s">
        <v>102</v>
      </c>
      <c r="D62" s="167" t="s">
        <v>108</v>
      </c>
      <c r="E62" s="167" t="s">
        <v>244</v>
      </c>
      <c r="F62" s="197"/>
      <c r="G62" s="218">
        <v>506.40000000000003</v>
      </c>
      <c r="H62" s="218">
        <v>506.40000000000003</v>
      </c>
      <c r="I62" s="202">
        <f>I63</f>
        <v>506.3</v>
      </c>
      <c r="J62" s="199">
        <f t="shared" si="0"/>
        <v>0.9998025276461295</v>
      </c>
      <c r="K62" s="199">
        <f t="shared" si="1"/>
        <v>0.9998025276461295</v>
      </c>
      <c r="L62" s="150"/>
      <c r="M62" s="47"/>
    </row>
    <row r="63" spans="1:13" s="85" customFormat="1" ht="31.5" customHeight="1">
      <c r="A63" s="164" t="s">
        <v>346</v>
      </c>
      <c r="B63" s="203" t="s">
        <v>275</v>
      </c>
      <c r="C63" s="168" t="s">
        <v>102</v>
      </c>
      <c r="D63" s="168" t="s">
        <v>108</v>
      </c>
      <c r="E63" s="168" t="s">
        <v>244</v>
      </c>
      <c r="F63" s="197" t="s">
        <v>153</v>
      </c>
      <c r="G63" s="211">
        <v>506.40000000000003</v>
      </c>
      <c r="H63" s="211">
        <v>506.40000000000003</v>
      </c>
      <c r="I63" s="204">
        <v>506.3</v>
      </c>
      <c r="J63" s="206">
        <f t="shared" si="0"/>
        <v>0.9998025276461295</v>
      </c>
      <c r="K63" s="206">
        <f t="shared" si="1"/>
        <v>0.9998025276461295</v>
      </c>
      <c r="L63" s="147"/>
      <c r="M63" s="34"/>
    </row>
    <row r="64" spans="1:13" s="94" customFormat="1" ht="21">
      <c r="A64" s="167" t="s">
        <v>347</v>
      </c>
      <c r="B64" s="200" t="s">
        <v>278</v>
      </c>
      <c r="C64" s="167"/>
      <c r="D64" s="167" t="s">
        <v>279</v>
      </c>
      <c r="E64" s="167"/>
      <c r="F64" s="201"/>
      <c r="G64" s="202">
        <v>9.4</v>
      </c>
      <c r="H64" s="202">
        <v>9.4</v>
      </c>
      <c r="I64" s="198">
        <f>I65</f>
        <v>9.3</v>
      </c>
      <c r="J64" s="199">
        <f t="shared" si="0"/>
        <v>0.9893617021276596</v>
      </c>
      <c r="K64" s="199">
        <f t="shared" si="1"/>
        <v>0.9893617021276596</v>
      </c>
      <c r="L64" s="150"/>
      <c r="M64" s="92"/>
    </row>
    <row r="65" spans="1:13" s="94" customFormat="1" ht="37.5" customHeight="1">
      <c r="A65" s="167" t="s">
        <v>348</v>
      </c>
      <c r="B65" s="200" t="s">
        <v>280</v>
      </c>
      <c r="C65" s="167" t="s">
        <v>102</v>
      </c>
      <c r="D65" s="167" t="s">
        <v>279</v>
      </c>
      <c r="E65" s="167" t="s">
        <v>245</v>
      </c>
      <c r="F65" s="197"/>
      <c r="G65" s="202">
        <v>9.4</v>
      </c>
      <c r="H65" s="202">
        <v>9.4</v>
      </c>
      <c r="I65" s="202">
        <f>I66</f>
        <v>9.3</v>
      </c>
      <c r="J65" s="199">
        <f t="shared" si="0"/>
        <v>0.9893617021276596</v>
      </c>
      <c r="K65" s="199">
        <f t="shared" si="1"/>
        <v>0.9893617021276596</v>
      </c>
      <c r="L65" s="150"/>
      <c r="M65" s="47"/>
    </row>
    <row r="66" spans="1:13" ht="22.5">
      <c r="A66" s="164" t="s">
        <v>349</v>
      </c>
      <c r="B66" s="203" t="s">
        <v>275</v>
      </c>
      <c r="C66" s="168" t="s">
        <v>102</v>
      </c>
      <c r="D66" s="168" t="s">
        <v>279</v>
      </c>
      <c r="E66" s="168" t="s">
        <v>245</v>
      </c>
      <c r="F66" s="197" t="s">
        <v>153</v>
      </c>
      <c r="G66" s="204">
        <v>9.4</v>
      </c>
      <c r="H66" s="204">
        <v>9.4</v>
      </c>
      <c r="I66" s="204">
        <v>9.3</v>
      </c>
      <c r="J66" s="206">
        <f t="shared" si="0"/>
        <v>0.9893617021276596</v>
      </c>
      <c r="K66" s="206">
        <f t="shared" si="1"/>
        <v>0.9893617021276596</v>
      </c>
      <c r="M66" s="92"/>
    </row>
    <row r="67" spans="1:13" s="94" customFormat="1" ht="12.75">
      <c r="A67" s="167" t="s">
        <v>350</v>
      </c>
      <c r="B67" s="200" t="s">
        <v>138</v>
      </c>
      <c r="C67" s="168"/>
      <c r="D67" s="167" t="s">
        <v>52</v>
      </c>
      <c r="E67" s="168"/>
      <c r="F67" s="197"/>
      <c r="G67" s="198">
        <v>15926</v>
      </c>
      <c r="H67" s="198">
        <v>15926</v>
      </c>
      <c r="I67" s="202">
        <f>I68</f>
        <v>15925.7</v>
      </c>
      <c r="J67" s="199">
        <f t="shared" si="0"/>
        <v>0.9999811628783123</v>
      </c>
      <c r="K67" s="199">
        <f t="shared" si="1"/>
        <v>0.9999811628783123</v>
      </c>
      <c r="L67" s="150"/>
      <c r="M67" s="92"/>
    </row>
    <row r="68" spans="1:13" s="94" customFormat="1" ht="12.75">
      <c r="A68" s="167" t="s">
        <v>351</v>
      </c>
      <c r="B68" s="200" t="s">
        <v>53</v>
      </c>
      <c r="C68" s="167"/>
      <c r="D68" s="167" t="s">
        <v>54</v>
      </c>
      <c r="E68" s="219"/>
      <c r="F68" s="214"/>
      <c r="G68" s="202">
        <v>15926</v>
      </c>
      <c r="H68" s="202">
        <v>15926</v>
      </c>
      <c r="I68" s="198">
        <f>I69+I71</f>
        <v>15925.7</v>
      </c>
      <c r="J68" s="199">
        <f t="shared" si="0"/>
        <v>0.9999811628783123</v>
      </c>
      <c r="K68" s="199">
        <f t="shared" si="1"/>
        <v>0.9999811628783123</v>
      </c>
      <c r="L68" s="150"/>
      <c r="M68" s="92"/>
    </row>
    <row r="69" spans="1:13" s="94" customFormat="1" ht="21">
      <c r="A69" s="167" t="s">
        <v>309</v>
      </c>
      <c r="B69" s="200" t="s">
        <v>165</v>
      </c>
      <c r="C69" s="167" t="s">
        <v>102</v>
      </c>
      <c r="D69" s="167" t="s">
        <v>54</v>
      </c>
      <c r="E69" s="167" t="s">
        <v>246</v>
      </c>
      <c r="F69" s="214"/>
      <c r="G69" s="202">
        <v>14021.699999999999</v>
      </c>
      <c r="H69" s="202">
        <v>14021.699999999999</v>
      </c>
      <c r="I69" s="202">
        <f>I70</f>
        <v>14021.6</v>
      </c>
      <c r="J69" s="199">
        <f t="shared" si="0"/>
        <v>0.9999928681971516</v>
      </c>
      <c r="K69" s="199">
        <f t="shared" si="1"/>
        <v>0.9999928681971516</v>
      </c>
      <c r="L69" s="150"/>
      <c r="M69" s="92"/>
    </row>
    <row r="70" spans="1:13" ht="33" customHeight="1">
      <c r="A70" s="164" t="s">
        <v>352</v>
      </c>
      <c r="B70" s="203" t="s">
        <v>275</v>
      </c>
      <c r="C70" s="168" t="s">
        <v>102</v>
      </c>
      <c r="D70" s="168" t="s">
        <v>54</v>
      </c>
      <c r="E70" s="168" t="s">
        <v>246</v>
      </c>
      <c r="F70" s="197" t="s">
        <v>153</v>
      </c>
      <c r="G70" s="220">
        <v>14021.699999999999</v>
      </c>
      <c r="H70" s="220">
        <v>14021.699999999999</v>
      </c>
      <c r="I70" s="207">
        <v>14021.6</v>
      </c>
      <c r="J70" s="206">
        <f t="shared" si="0"/>
        <v>0.9999928681971516</v>
      </c>
      <c r="K70" s="206">
        <f t="shared" si="1"/>
        <v>0.9999928681971516</v>
      </c>
      <c r="M70" s="92"/>
    </row>
    <row r="71" spans="1:13" s="94" customFormat="1" ht="21">
      <c r="A71" s="167" t="s">
        <v>353</v>
      </c>
      <c r="B71" s="200" t="s">
        <v>166</v>
      </c>
      <c r="C71" s="167" t="s">
        <v>102</v>
      </c>
      <c r="D71" s="167" t="s">
        <v>54</v>
      </c>
      <c r="E71" s="163" t="s">
        <v>247</v>
      </c>
      <c r="F71" s="214"/>
      <c r="G71" s="202">
        <v>1904.3000000000002</v>
      </c>
      <c r="H71" s="202">
        <v>1904.3000000000002</v>
      </c>
      <c r="I71" s="218">
        <f>I72</f>
        <v>1904.1</v>
      </c>
      <c r="J71" s="199">
        <f t="shared" si="0"/>
        <v>0.9998949745313237</v>
      </c>
      <c r="K71" s="199">
        <f t="shared" si="1"/>
        <v>0.9998949745313237</v>
      </c>
      <c r="L71" s="150"/>
      <c r="M71" s="92"/>
    </row>
    <row r="72" spans="1:13" s="85" customFormat="1" ht="22.5">
      <c r="A72" s="164" t="s">
        <v>354</v>
      </c>
      <c r="B72" s="203" t="s">
        <v>275</v>
      </c>
      <c r="C72" s="168" t="s">
        <v>102</v>
      </c>
      <c r="D72" s="168" t="s">
        <v>54</v>
      </c>
      <c r="E72" s="168" t="s">
        <v>247</v>
      </c>
      <c r="F72" s="197" t="s">
        <v>153</v>
      </c>
      <c r="G72" s="211">
        <v>1904.3000000000002</v>
      </c>
      <c r="H72" s="211">
        <v>1904.3000000000002</v>
      </c>
      <c r="I72" s="207">
        <v>1904.1</v>
      </c>
      <c r="J72" s="206">
        <f t="shared" si="0"/>
        <v>0.9998949745313237</v>
      </c>
      <c r="K72" s="206">
        <f t="shared" si="1"/>
        <v>0.9998949745313237</v>
      </c>
      <c r="L72" s="147"/>
      <c r="M72" s="93"/>
    </row>
    <row r="73" spans="1:13" s="94" customFormat="1" ht="12.75">
      <c r="A73" s="167" t="s">
        <v>355</v>
      </c>
      <c r="B73" s="200" t="s">
        <v>167</v>
      </c>
      <c r="C73" s="167"/>
      <c r="D73" s="167" t="s">
        <v>168</v>
      </c>
      <c r="E73" s="221"/>
      <c r="F73" s="201"/>
      <c r="G73" s="202">
        <v>49.9</v>
      </c>
      <c r="H73" s="202">
        <v>49.9</v>
      </c>
      <c r="I73" s="198">
        <f>I74</f>
        <v>49.8</v>
      </c>
      <c r="J73" s="199">
        <f t="shared" si="0"/>
        <v>0.9979959919839679</v>
      </c>
      <c r="K73" s="199">
        <f t="shared" si="1"/>
        <v>0.9979959919839679</v>
      </c>
      <c r="L73" s="150"/>
      <c r="M73" s="92"/>
    </row>
    <row r="74" spans="1:13" s="94" customFormat="1" ht="21">
      <c r="A74" s="167" t="s">
        <v>310</v>
      </c>
      <c r="B74" s="200" t="s">
        <v>169</v>
      </c>
      <c r="C74" s="167"/>
      <c r="D74" s="167" t="s">
        <v>170</v>
      </c>
      <c r="E74" s="221"/>
      <c r="F74" s="201"/>
      <c r="G74" s="202">
        <v>49.9</v>
      </c>
      <c r="H74" s="202">
        <v>49.9</v>
      </c>
      <c r="I74" s="202">
        <f>I75</f>
        <v>49.8</v>
      </c>
      <c r="J74" s="199">
        <f t="shared" si="0"/>
        <v>0.9979959919839679</v>
      </c>
      <c r="K74" s="199">
        <f t="shared" si="1"/>
        <v>0.9979959919839679</v>
      </c>
      <c r="L74" s="150"/>
      <c r="M74" s="92"/>
    </row>
    <row r="75" spans="1:13" s="94" customFormat="1" ht="33.75" customHeight="1">
      <c r="A75" s="167" t="s">
        <v>356</v>
      </c>
      <c r="B75" s="200" t="s">
        <v>281</v>
      </c>
      <c r="C75" s="167" t="s">
        <v>102</v>
      </c>
      <c r="D75" s="167" t="s">
        <v>170</v>
      </c>
      <c r="E75" s="163" t="s">
        <v>248</v>
      </c>
      <c r="F75" s="222"/>
      <c r="G75" s="202">
        <v>49.9</v>
      </c>
      <c r="H75" s="202">
        <v>49.9</v>
      </c>
      <c r="I75" s="218">
        <f>I76</f>
        <v>49.8</v>
      </c>
      <c r="J75" s="199">
        <f t="shared" si="0"/>
        <v>0.9979959919839679</v>
      </c>
      <c r="K75" s="199">
        <f t="shared" si="1"/>
        <v>0.9979959919839679</v>
      </c>
      <c r="L75" s="150"/>
      <c r="M75" s="92"/>
    </row>
    <row r="76" spans="1:13" s="85" customFormat="1" ht="22.5">
      <c r="A76" s="164" t="s">
        <v>357</v>
      </c>
      <c r="B76" s="203" t="s">
        <v>275</v>
      </c>
      <c r="C76" s="168" t="s">
        <v>102</v>
      </c>
      <c r="D76" s="168" t="s">
        <v>170</v>
      </c>
      <c r="E76" s="168" t="s">
        <v>248</v>
      </c>
      <c r="F76" s="197" t="s">
        <v>153</v>
      </c>
      <c r="G76" s="204">
        <v>49.9</v>
      </c>
      <c r="H76" s="204">
        <v>49.9</v>
      </c>
      <c r="I76" s="204">
        <v>49.8</v>
      </c>
      <c r="J76" s="206">
        <f t="shared" si="0"/>
        <v>0.9979959919839679</v>
      </c>
      <c r="K76" s="206">
        <f t="shared" si="1"/>
        <v>0.9979959919839679</v>
      </c>
      <c r="L76" s="147"/>
      <c r="M76" s="93"/>
    </row>
    <row r="77" spans="1:13" s="94" customFormat="1" ht="12.75">
      <c r="A77" s="167" t="s">
        <v>358</v>
      </c>
      <c r="B77" s="200" t="s">
        <v>55</v>
      </c>
      <c r="C77" s="200"/>
      <c r="D77" s="167" t="s">
        <v>56</v>
      </c>
      <c r="E77" s="167"/>
      <c r="F77" s="201"/>
      <c r="G77" s="202">
        <v>725.1999999999999</v>
      </c>
      <c r="H77" s="202">
        <v>725.1999999999999</v>
      </c>
      <c r="I77" s="198">
        <f>I78+I81+I84</f>
        <v>724.797</v>
      </c>
      <c r="J77" s="199">
        <f t="shared" si="0"/>
        <v>0.9994442912300057</v>
      </c>
      <c r="K77" s="199">
        <f t="shared" si="1"/>
        <v>0.9994442912300057</v>
      </c>
      <c r="L77" s="150"/>
      <c r="M77" s="92"/>
    </row>
    <row r="78" spans="1:13" s="94" customFormat="1" ht="31.5">
      <c r="A78" s="167" t="s">
        <v>311</v>
      </c>
      <c r="B78" s="200" t="s">
        <v>109</v>
      </c>
      <c r="C78" s="167"/>
      <c r="D78" s="167" t="s">
        <v>110</v>
      </c>
      <c r="E78" s="167"/>
      <c r="F78" s="197"/>
      <c r="G78" s="202">
        <v>179</v>
      </c>
      <c r="H78" s="202">
        <v>179</v>
      </c>
      <c r="I78" s="202">
        <f>I79</f>
        <v>178.9</v>
      </c>
      <c r="J78" s="199">
        <f t="shared" si="0"/>
        <v>0.999441340782123</v>
      </c>
      <c r="K78" s="199">
        <f t="shared" si="1"/>
        <v>0.999441340782123</v>
      </c>
      <c r="L78" s="150"/>
      <c r="M78" s="92"/>
    </row>
    <row r="79" spans="1:13" s="94" customFormat="1" ht="54.75" customHeight="1">
      <c r="A79" s="167" t="s">
        <v>312</v>
      </c>
      <c r="B79" s="223" t="s">
        <v>249</v>
      </c>
      <c r="C79" s="167" t="s">
        <v>102</v>
      </c>
      <c r="D79" s="167" t="s">
        <v>110</v>
      </c>
      <c r="E79" s="167" t="s">
        <v>214</v>
      </c>
      <c r="F79" s="197"/>
      <c r="G79" s="202">
        <v>179</v>
      </c>
      <c r="H79" s="202">
        <v>179</v>
      </c>
      <c r="I79" s="198">
        <f>I80</f>
        <v>178.9</v>
      </c>
      <c r="J79" s="199">
        <f t="shared" si="0"/>
        <v>0.999441340782123</v>
      </c>
      <c r="K79" s="199">
        <f t="shared" si="1"/>
        <v>0.999441340782123</v>
      </c>
      <c r="L79" s="150"/>
      <c r="M79" s="92"/>
    </row>
    <row r="80" spans="1:13" ht="22.5">
      <c r="A80" s="168" t="s">
        <v>359</v>
      </c>
      <c r="B80" s="203" t="s">
        <v>275</v>
      </c>
      <c r="C80" s="168" t="s">
        <v>102</v>
      </c>
      <c r="D80" s="168" t="s">
        <v>110</v>
      </c>
      <c r="E80" s="168" t="s">
        <v>214</v>
      </c>
      <c r="F80" s="197" t="s">
        <v>153</v>
      </c>
      <c r="G80" s="204">
        <v>179</v>
      </c>
      <c r="H80" s="204">
        <v>179</v>
      </c>
      <c r="I80" s="204">
        <v>178.9</v>
      </c>
      <c r="J80" s="206">
        <f t="shared" si="0"/>
        <v>0.999441340782123</v>
      </c>
      <c r="K80" s="206">
        <f t="shared" si="1"/>
        <v>0.999441340782123</v>
      </c>
      <c r="M80" s="92"/>
    </row>
    <row r="81" spans="1:13" s="94" customFormat="1" ht="12.75">
      <c r="A81" s="167" t="s">
        <v>360</v>
      </c>
      <c r="B81" s="200" t="s">
        <v>250</v>
      </c>
      <c r="C81" s="167"/>
      <c r="D81" s="167" t="s">
        <v>57</v>
      </c>
      <c r="E81" s="167"/>
      <c r="F81" s="197"/>
      <c r="G81" s="202">
        <v>372.8</v>
      </c>
      <c r="H81" s="202">
        <v>372.8</v>
      </c>
      <c r="I81" s="202">
        <f>I82</f>
        <v>372.697</v>
      </c>
      <c r="J81" s="199">
        <f t="shared" si="0"/>
        <v>0.9997237124463519</v>
      </c>
      <c r="K81" s="199">
        <f t="shared" si="1"/>
        <v>0.9997237124463519</v>
      </c>
      <c r="L81" s="150"/>
      <c r="M81" s="92"/>
    </row>
    <row r="82" spans="1:13" s="94" customFormat="1" ht="21">
      <c r="A82" s="167" t="s">
        <v>361</v>
      </c>
      <c r="B82" s="200" t="s">
        <v>282</v>
      </c>
      <c r="C82" s="167" t="s">
        <v>102</v>
      </c>
      <c r="D82" s="167" t="s">
        <v>57</v>
      </c>
      <c r="E82" s="167" t="s">
        <v>251</v>
      </c>
      <c r="F82" s="201"/>
      <c r="G82" s="202">
        <v>372.8</v>
      </c>
      <c r="H82" s="202">
        <v>372.8</v>
      </c>
      <c r="I82" s="218">
        <v>372.697</v>
      </c>
      <c r="J82" s="199">
        <f t="shared" si="0"/>
        <v>0.9997237124463519</v>
      </c>
      <c r="K82" s="199">
        <f t="shared" si="1"/>
        <v>0.9997237124463519</v>
      </c>
      <c r="L82" s="150"/>
      <c r="M82" s="92"/>
    </row>
    <row r="83" spans="1:13" s="85" customFormat="1" ht="22.5">
      <c r="A83" s="168" t="s">
        <v>362</v>
      </c>
      <c r="B83" s="203" t="s">
        <v>275</v>
      </c>
      <c r="C83" s="168" t="s">
        <v>102</v>
      </c>
      <c r="D83" s="168" t="s">
        <v>57</v>
      </c>
      <c r="E83" s="168" t="s">
        <v>251</v>
      </c>
      <c r="F83" s="197" t="s">
        <v>153</v>
      </c>
      <c r="G83" s="204">
        <v>372.8</v>
      </c>
      <c r="H83" s="204">
        <v>372.8</v>
      </c>
      <c r="I83" s="204">
        <v>372.7</v>
      </c>
      <c r="J83" s="206">
        <f aca="true" t="shared" si="2" ref="J83:J126">I83/G83</f>
        <v>0.9997317596566523</v>
      </c>
      <c r="K83" s="206">
        <f aca="true" t="shared" si="3" ref="K83:K126">I83/H83</f>
        <v>0.9997317596566523</v>
      </c>
      <c r="L83" s="147"/>
      <c r="M83" s="93"/>
    </row>
    <row r="84" spans="1:13" s="94" customFormat="1" ht="12.75">
      <c r="A84" s="167" t="s">
        <v>363</v>
      </c>
      <c r="B84" s="200" t="s">
        <v>111</v>
      </c>
      <c r="C84" s="167"/>
      <c r="D84" s="167" t="s">
        <v>112</v>
      </c>
      <c r="E84" s="167"/>
      <c r="F84" s="201"/>
      <c r="G84" s="202">
        <v>173.4</v>
      </c>
      <c r="H84" s="202">
        <v>173.4</v>
      </c>
      <c r="I84" s="202">
        <f>I85+I87+I89+I91</f>
        <v>173.20000000000002</v>
      </c>
      <c r="J84" s="199">
        <f t="shared" si="2"/>
        <v>0.9988465974625145</v>
      </c>
      <c r="K84" s="199">
        <f t="shared" si="3"/>
        <v>0.9988465974625145</v>
      </c>
      <c r="L84" s="150"/>
      <c r="M84" s="92"/>
    </row>
    <row r="85" spans="1:13" s="94" customFormat="1" ht="42">
      <c r="A85" s="167" t="s">
        <v>364</v>
      </c>
      <c r="B85" s="200" t="s">
        <v>283</v>
      </c>
      <c r="C85" s="167" t="s">
        <v>102</v>
      </c>
      <c r="D85" s="167" t="s">
        <v>112</v>
      </c>
      <c r="E85" s="167" t="s">
        <v>252</v>
      </c>
      <c r="F85" s="201"/>
      <c r="G85" s="202">
        <v>154.1</v>
      </c>
      <c r="H85" s="202">
        <v>154.1</v>
      </c>
      <c r="I85" s="202">
        <f>I86</f>
        <v>154</v>
      </c>
      <c r="J85" s="199">
        <f t="shared" si="2"/>
        <v>0.9993510707332901</v>
      </c>
      <c r="K85" s="199">
        <f t="shared" si="3"/>
        <v>0.9993510707332901</v>
      </c>
      <c r="L85" s="150"/>
      <c r="M85" s="92"/>
    </row>
    <row r="86" spans="1:13" ht="22.5">
      <c r="A86" s="168" t="s">
        <v>313</v>
      </c>
      <c r="B86" s="203" t="s">
        <v>275</v>
      </c>
      <c r="C86" s="168" t="s">
        <v>102</v>
      </c>
      <c r="D86" s="168" t="s">
        <v>112</v>
      </c>
      <c r="E86" s="168" t="s">
        <v>252</v>
      </c>
      <c r="F86" s="197" t="s">
        <v>153</v>
      </c>
      <c r="G86" s="204">
        <v>154.1</v>
      </c>
      <c r="H86" s="204">
        <v>154.1</v>
      </c>
      <c r="I86" s="204">
        <v>154</v>
      </c>
      <c r="J86" s="206">
        <f t="shared" si="2"/>
        <v>0.9993510707332901</v>
      </c>
      <c r="K86" s="206">
        <f t="shared" si="3"/>
        <v>0.9993510707332901</v>
      </c>
      <c r="M86" s="93"/>
    </row>
    <row r="87" spans="1:13" s="94" customFormat="1" ht="41.25" customHeight="1">
      <c r="A87" s="167" t="s">
        <v>365</v>
      </c>
      <c r="B87" s="200" t="s">
        <v>215</v>
      </c>
      <c r="C87" s="167" t="s">
        <v>102</v>
      </c>
      <c r="D87" s="167" t="s">
        <v>112</v>
      </c>
      <c r="E87" s="167" t="s">
        <v>253</v>
      </c>
      <c r="F87" s="201"/>
      <c r="G87" s="202">
        <v>9</v>
      </c>
      <c r="H87" s="202">
        <v>9</v>
      </c>
      <c r="I87" s="202">
        <f>I88</f>
        <v>8.9</v>
      </c>
      <c r="J87" s="199">
        <f t="shared" si="2"/>
        <v>0.9888888888888889</v>
      </c>
      <c r="K87" s="199">
        <f t="shared" si="3"/>
        <v>0.9888888888888889</v>
      </c>
      <c r="L87" s="150"/>
      <c r="M87" s="92"/>
    </row>
    <row r="88" spans="1:13" s="85" customFormat="1" ht="22.5">
      <c r="A88" s="168" t="s">
        <v>314</v>
      </c>
      <c r="B88" s="203" t="s">
        <v>275</v>
      </c>
      <c r="C88" s="168" t="s">
        <v>102</v>
      </c>
      <c r="D88" s="168" t="s">
        <v>112</v>
      </c>
      <c r="E88" s="168" t="s">
        <v>253</v>
      </c>
      <c r="F88" s="197" t="s">
        <v>153</v>
      </c>
      <c r="G88" s="204">
        <v>9</v>
      </c>
      <c r="H88" s="204">
        <v>9</v>
      </c>
      <c r="I88" s="204">
        <v>8.9</v>
      </c>
      <c r="J88" s="206">
        <f t="shared" si="2"/>
        <v>0.9888888888888889</v>
      </c>
      <c r="K88" s="206">
        <f t="shared" si="3"/>
        <v>0.9888888888888889</v>
      </c>
      <c r="L88" s="147"/>
      <c r="M88" s="93"/>
    </row>
    <row r="89" spans="1:13" s="94" customFormat="1" ht="46.5" customHeight="1">
      <c r="A89" s="167" t="s">
        <v>366</v>
      </c>
      <c r="B89" s="200" t="s">
        <v>284</v>
      </c>
      <c r="C89" s="167" t="s">
        <v>102</v>
      </c>
      <c r="D89" s="167" t="s">
        <v>112</v>
      </c>
      <c r="E89" s="167" t="s">
        <v>285</v>
      </c>
      <c r="F89" s="216"/>
      <c r="G89" s="202">
        <v>6.9</v>
      </c>
      <c r="H89" s="202">
        <v>6.9</v>
      </c>
      <c r="I89" s="202">
        <f>I90</f>
        <v>6.9</v>
      </c>
      <c r="J89" s="199">
        <f t="shared" si="2"/>
        <v>1</v>
      </c>
      <c r="K89" s="199">
        <f t="shared" si="3"/>
        <v>1</v>
      </c>
      <c r="L89" s="150"/>
      <c r="M89" s="92"/>
    </row>
    <row r="90" spans="1:13" ht="22.5">
      <c r="A90" s="168" t="s">
        <v>315</v>
      </c>
      <c r="B90" s="203" t="s">
        <v>275</v>
      </c>
      <c r="C90" s="168" t="s">
        <v>102</v>
      </c>
      <c r="D90" s="168" t="s">
        <v>112</v>
      </c>
      <c r="E90" s="168" t="s">
        <v>285</v>
      </c>
      <c r="F90" s="197" t="s">
        <v>153</v>
      </c>
      <c r="G90" s="204">
        <v>6.9</v>
      </c>
      <c r="H90" s="204">
        <v>6.9</v>
      </c>
      <c r="I90" s="204">
        <v>6.9</v>
      </c>
      <c r="J90" s="206">
        <f t="shared" si="2"/>
        <v>1</v>
      </c>
      <c r="K90" s="206">
        <f t="shared" si="3"/>
        <v>1</v>
      </c>
      <c r="M90" s="93"/>
    </row>
    <row r="91" spans="1:13" ht="63">
      <c r="A91" s="167" t="s">
        <v>367</v>
      </c>
      <c r="B91" s="224" t="s">
        <v>254</v>
      </c>
      <c r="C91" s="167" t="s">
        <v>102</v>
      </c>
      <c r="D91" s="167" t="s">
        <v>112</v>
      </c>
      <c r="E91" s="167" t="s">
        <v>255</v>
      </c>
      <c r="F91" s="225"/>
      <c r="G91" s="202">
        <v>3.4</v>
      </c>
      <c r="H91" s="202">
        <v>3.4</v>
      </c>
      <c r="I91" s="202">
        <f>I92</f>
        <v>3.4</v>
      </c>
      <c r="J91" s="206">
        <f t="shared" si="2"/>
        <v>1</v>
      </c>
      <c r="K91" s="206">
        <f t="shared" si="3"/>
        <v>1</v>
      </c>
      <c r="M91" s="92"/>
    </row>
    <row r="92" spans="1:13" ht="22.5">
      <c r="A92" s="164" t="s">
        <v>368</v>
      </c>
      <c r="B92" s="203" t="s">
        <v>275</v>
      </c>
      <c r="C92" s="168" t="s">
        <v>102</v>
      </c>
      <c r="D92" s="168" t="s">
        <v>112</v>
      </c>
      <c r="E92" s="168" t="s">
        <v>255</v>
      </c>
      <c r="F92" s="197" t="s">
        <v>153</v>
      </c>
      <c r="G92" s="204">
        <v>3.4</v>
      </c>
      <c r="H92" s="204">
        <v>3.4</v>
      </c>
      <c r="I92" s="204">
        <v>3.4</v>
      </c>
      <c r="J92" s="206">
        <f t="shared" si="2"/>
        <v>1</v>
      </c>
      <c r="K92" s="206">
        <f t="shared" si="3"/>
        <v>1</v>
      </c>
      <c r="M92" s="93"/>
    </row>
    <row r="93" spans="1:13" s="94" customFormat="1" ht="12.75">
      <c r="A93" s="167" t="s">
        <v>369</v>
      </c>
      <c r="B93" s="200" t="s">
        <v>171</v>
      </c>
      <c r="C93" s="200"/>
      <c r="D93" s="167" t="s">
        <v>58</v>
      </c>
      <c r="E93" s="168"/>
      <c r="F93" s="197"/>
      <c r="G93" s="202">
        <v>22394.399999999994</v>
      </c>
      <c r="H93" s="202">
        <v>22394.399999999994</v>
      </c>
      <c r="I93" s="202">
        <f>I94</f>
        <v>22393.2</v>
      </c>
      <c r="J93" s="199">
        <f t="shared" si="2"/>
        <v>0.9999464151752226</v>
      </c>
      <c r="K93" s="199">
        <f t="shared" si="3"/>
        <v>0.9999464151752226</v>
      </c>
      <c r="L93" s="150"/>
      <c r="M93" s="92"/>
    </row>
    <row r="94" spans="1:13" s="94" customFormat="1" ht="12.75">
      <c r="A94" s="167" t="s">
        <v>316</v>
      </c>
      <c r="B94" s="200" t="s">
        <v>59</v>
      </c>
      <c r="C94" s="167"/>
      <c r="D94" s="167" t="s">
        <v>60</v>
      </c>
      <c r="E94" s="167"/>
      <c r="F94" s="201"/>
      <c r="G94" s="202">
        <v>22394.399999999994</v>
      </c>
      <c r="H94" s="202">
        <v>22394.399999999994</v>
      </c>
      <c r="I94" s="198">
        <f>I95+I99+I101+I103+I105</f>
        <v>22393.2</v>
      </c>
      <c r="J94" s="199">
        <f t="shared" si="2"/>
        <v>0.9999464151752226</v>
      </c>
      <c r="K94" s="199">
        <f t="shared" si="3"/>
        <v>0.9999464151752226</v>
      </c>
      <c r="L94" s="150"/>
      <c r="M94" s="92"/>
    </row>
    <row r="95" spans="1:13" s="94" customFormat="1" ht="21">
      <c r="A95" s="167" t="s">
        <v>370</v>
      </c>
      <c r="B95" s="223" t="s">
        <v>158</v>
      </c>
      <c r="C95" s="167" t="s">
        <v>102</v>
      </c>
      <c r="D95" s="167" t="s">
        <v>60</v>
      </c>
      <c r="E95" s="167" t="s">
        <v>256</v>
      </c>
      <c r="F95" s="197"/>
      <c r="G95" s="202">
        <v>15411.499999999998</v>
      </c>
      <c r="H95" s="202">
        <v>15411.499999999998</v>
      </c>
      <c r="I95" s="198">
        <f>SUM(I96:I98)</f>
        <v>15410.6</v>
      </c>
      <c r="J95" s="199">
        <f t="shared" si="2"/>
        <v>0.999941602050417</v>
      </c>
      <c r="K95" s="199">
        <f t="shared" si="3"/>
        <v>0.999941602050417</v>
      </c>
      <c r="L95" s="150"/>
      <c r="M95" s="92"/>
    </row>
    <row r="96" spans="1:13" ht="48" customHeight="1">
      <c r="A96" s="168" t="s">
        <v>317</v>
      </c>
      <c r="B96" s="226" t="s">
        <v>159</v>
      </c>
      <c r="C96" s="168" t="s">
        <v>102</v>
      </c>
      <c r="D96" s="168" t="s">
        <v>60</v>
      </c>
      <c r="E96" s="168" t="s">
        <v>256</v>
      </c>
      <c r="F96" s="197" t="s">
        <v>145</v>
      </c>
      <c r="G96" s="204">
        <v>11071.199999999999</v>
      </c>
      <c r="H96" s="204">
        <v>11071.199999999999</v>
      </c>
      <c r="I96" s="207">
        <v>11071.1</v>
      </c>
      <c r="J96" s="206">
        <f t="shared" si="2"/>
        <v>0.9999909675554594</v>
      </c>
      <c r="K96" s="206">
        <f t="shared" si="3"/>
        <v>0.9999909675554594</v>
      </c>
      <c r="M96" s="92"/>
    </row>
    <row r="97" spans="1:13" s="85" customFormat="1" ht="22.5">
      <c r="A97" s="168" t="s">
        <v>371</v>
      </c>
      <c r="B97" s="203" t="s">
        <v>275</v>
      </c>
      <c r="C97" s="168" t="s">
        <v>102</v>
      </c>
      <c r="D97" s="168" t="s">
        <v>60</v>
      </c>
      <c r="E97" s="168" t="s">
        <v>256</v>
      </c>
      <c r="F97" s="197" t="s">
        <v>153</v>
      </c>
      <c r="G97" s="204">
        <v>4261.7</v>
      </c>
      <c r="H97" s="204">
        <v>4261.7</v>
      </c>
      <c r="I97" s="207">
        <v>4261</v>
      </c>
      <c r="J97" s="206">
        <f t="shared" si="2"/>
        <v>0.9998357462984255</v>
      </c>
      <c r="K97" s="206">
        <f t="shared" si="3"/>
        <v>0.9998357462984255</v>
      </c>
      <c r="L97" s="147"/>
      <c r="M97" s="93"/>
    </row>
    <row r="98" spans="1:13" s="85" customFormat="1" ht="12.75">
      <c r="A98" s="168" t="s">
        <v>372</v>
      </c>
      <c r="B98" s="203" t="s">
        <v>154</v>
      </c>
      <c r="C98" s="168" t="s">
        <v>102</v>
      </c>
      <c r="D98" s="168" t="s">
        <v>60</v>
      </c>
      <c r="E98" s="168" t="s">
        <v>256</v>
      </c>
      <c r="F98" s="197" t="s">
        <v>155</v>
      </c>
      <c r="G98" s="204">
        <v>78.6</v>
      </c>
      <c r="H98" s="204">
        <v>78.6</v>
      </c>
      <c r="I98" s="207">
        <v>78.5</v>
      </c>
      <c r="J98" s="206">
        <f t="shared" si="2"/>
        <v>0.9987277353689569</v>
      </c>
      <c r="K98" s="206">
        <f t="shared" si="3"/>
        <v>0.9987277353689569</v>
      </c>
      <c r="L98" s="147"/>
      <c r="M98" s="93"/>
    </row>
    <row r="99" spans="1:13" s="94" customFormat="1" ht="42">
      <c r="A99" s="167" t="s">
        <v>373</v>
      </c>
      <c r="B99" s="200" t="s">
        <v>172</v>
      </c>
      <c r="C99" s="167" t="s">
        <v>102</v>
      </c>
      <c r="D99" s="167" t="s">
        <v>60</v>
      </c>
      <c r="E99" s="167" t="s">
        <v>257</v>
      </c>
      <c r="F99" s="201"/>
      <c r="G99" s="202">
        <v>4012.7</v>
      </c>
      <c r="H99" s="202">
        <v>4012.7</v>
      </c>
      <c r="I99" s="202">
        <f>I100</f>
        <v>4012.6</v>
      </c>
      <c r="J99" s="199">
        <f t="shared" si="2"/>
        <v>0.999975079123782</v>
      </c>
      <c r="K99" s="199">
        <f t="shared" si="3"/>
        <v>0.999975079123782</v>
      </c>
      <c r="L99" s="150"/>
      <c r="M99" s="92"/>
    </row>
    <row r="100" spans="1:13" ht="22.5">
      <c r="A100" s="168" t="s">
        <v>374</v>
      </c>
      <c r="B100" s="203" t="s">
        <v>164</v>
      </c>
      <c r="C100" s="168" t="s">
        <v>102</v>
      </c>
      <c r="D100" s="168" t="s">
        <v>60</v>
      </c>
      <c r="E100" s="168" t="s">
        <v>257</v>
      </c>
      <c r="F100" s="197" t="s">
        <v>153</v>
      </c>
      <c r="G100" s="204">
        <v>4012.7</v>
      </c>
      <c r="H100" s="204">
        <v>4012.7</v>
      </c>
      <c r="I100" s="204">
        <v>4012.6</v>
      </c>
      <c r="J100" s="206">
        <f t="shared" si="2"/>
        <v>0.999975079123782</v>
      </c>
      <c r="K100" s="206">
        <f t="shared" si="3"/>
        <v>0.999975079123782</v>
      </c>
      <c r="M100" s="93"/>
    </row>
    <row r="101" spans="1:13" s="94" customFormat="1" ht="31.5">
      <c r="A101" s="167" t="s">
        <v>375</v>
      </c>
      <c r="B101" s="200" t="s">
        <v>258</v>
      </c>
      <c r="C101" s="167" t="s">
        <v>102</v>
      </c>
      <c r="D101" s="167" t="s">
        <v>60</v>
      </c>
      <c r="E101" s="167" t="s">
        <v>259</v>
      </c>
      <c r="F101" s="201"/>
      <c r="G101" s="202">
        <v>171.1</v>
      </c>
      <c r="H101" s="202">
        <v>171.1</v>
      </c>
      <c r="I101" s="227">
        <f>I102</f>
        <v>171</v>
      </c>
      <c r="J101" s="199">
        <f t="shared" si="2"/>
        <v>0.9994155464640562</v>
      </c>
      <c r="K101" s="199">
        <f t="shared" si="3"/>
        <v>0.9994155464640562</v>
      </c>
      <c r="L101" s="150"/>
      <c r="M101" s="92"/>
    </row>
    <row r="102" spans="1:13" ht="22.5">
      <c r="A102" s="168" t="s">
        <v>318</v>
      </c>
      <c r="B102" s="203" t="s">
        <v>275</v>
      </c>
      <c r="C102" s="168" t="s">
        <v>102</v>
      </c>
      <c r="D102" s="168" t="s">
        <v>60</v>
      </c>
      <c r="E102" s="168" t="s">
        <v>259</v>
      </c>
      <c r="F102" s="197" t="s">
        <v>153</v>
      </c>
      <c r="G102" s="228">
        <v>171.1</v>
      </c>
      <c r="H102" s="228">
        <v>171.1</v>
      </c>
      <c r="I102" s="229">
        <v>171</v>
      </c>
      <c r="J102" s="206">
        <f t="shared" si="2"/>
        <v>0.9994155464640562</v>
      </c>
      <c r="K102" s="206">
        <f t="shared" si="3"/>
        <v>0.9994155464640562</v>
      </c>
      <c r="M102" s="93"/>
    </row>
    <row r="103" spans="1:13" s="94" customFormat="1" ht="30.75" customHeight="1">
      <c r="A103" s="167" t="s">
        <v>376</v>
      </c>
      <c r="B103" s="200" t="s">
        <v>286</v>
      </c>
      <c r="C103" s="167" t="s">
        <v>102</v>
      </c>
      <c r="D103" s="167" t="s">
        <v>60</v>
      </c>
      <c r="E103" s="167" t="s">
        <v>319</v>
      </c>
      <c r="F103" s="201"/>
      <c r="G103" s="202">
        <v>2644.1</v>
      </c>
      <c r="H103" s="202">
        <v>2644.1</v>
      </c>
      <c r="I103" s="202">
        <f>I104</f>
        <v>2644</v>
      </c>
      <c r="J103" s="199">
        <f t="shared" si="2"/>
        <v>0.9999621799478083</v>
      </c>
      <c r="K103" s="199">
        <f t="shared" si="3"/>
        <v>0.9999621799478083</v>
      </c>
      <c r="L103" s="150"/>
      <c r="M103" s="92"/>
    </row>
    <row r="104" spans="1:13" s="85" customFormat="1" ht="30" customHeight="1">
      <c r="A104" s="168" t="s">
        <v>377</v>
      </c>
      <c r="B104" s="203" t="s">
        <v>275</v>
      </c>
      <c r="C104" s="168" t="s">
        <v>102</v>
      </c>
      <c r="D104" s="168" t="s">
        <v>60</v>
      </c>
      <c r="E104" s="168" t="s">
        <v>319</v>
      </c>
      <c r="F104" s="197" t="s">
        <v>153</v>
      </c>
      <c r="G104" s="204">
        <v>2644.1</v>
      </c>
      <c r="H104" s="204">
        <v>2644.1</v>
      </c>
      <c r="I104" s="204">
        <v>2644</v>
      </c>
      <c r="J104" s="206">
        <f t="shared" si="2"/>
        <v>0.9999621799478083</v>
      </c>
      <c r="K104" s="206">
        <f t="shared" si="3"/>
        <v>0.9999621799478083</v>
      </c>
      <c r="L104" s="147"/>
      <c r="M104" s="93"/>
    </row>
    <row r="105" spans="1:13" s="94" customFormat="1" ht="94.5">
      <c r="A105" s="167" t="s">
        <v>378</v>
      </c>
      <c r="B105" s="200" t="s">
        <v>260</v>
      </c>
      <c r="C105" s="167" t="s">
        <v>102</v>
      </c>
      <c r="D105" s="167" t="s">
        <v>60</v>
      </c>
      <c r="E105" s="167" t="s">
        <v>261</v>
      </c>
      <c r="F105" s="201"/>
      <c r="G105" s="202">
        <v>155</v>
      </c>
      <c r="H105" s="202">
        <v>155</v>
      </c>
      <c r="I105" s="202">
        <f>I106</f>
        <v>155</v>
      </c>
      <c r="J105" s="199">
        <f t="shared" si="2"/>
        <v>1</v>
      </c>
      <c r="K105" s="199">
        <f t="shared" si="3"/>
        <v>1</v>
      </c>
      <c r="L105" s="150"/>
      <c r="M105" s="92"/>
    </row>
    <row r="106" spans="1:13" ht="28.5" customHeight="1">
      <c r="A106" s="168" t="s">
        <v>379</v>
      </c>
      <c r="B106" s="203" t="s">
        <v>164</v>
      </c>
      <c r="C106" s="168" t="s">
        <v>102</v>
      </c>
      <c r="D106" s="168" t="s">
        <v>60</v>
      </c>
      <c r="E106" s="168" t="s">
        <v>261</v>
      </c>
      <c r="F106" s="197" t="s">
        <v>153</v>
      </c>
      <c r="G106" s="228">
        <v>155</v>
      </c>
      <c r="H106" s="228">
        <v>155</v>
      </c>
      <c r="I106" s="207">
        <v>155</v>
      </c>
      <c r="J106" s="206">
        <f t="shared" si="2"/>
        <v>1</v>
      </c>
      <c r="K106" s="206">
        <f t="shared" si="3"/>
        <v>1</v>
      </c>
      <c r="M106" s="93"/>
    </row>
    <row r="107" spans="1:13" s="94" customFormat="1" ht="12.75">
      <c r="A107" s="167" t="s">
        <v>380</v>
      </c>
      <c r="B107" s="200" t="s">
        <v>62</v>
      </c>
      <c r="C107" s="168"/>
      <c r="D107" s="167" t="s">
        <v>63</v>
      </c>
      <c r="E107" s="168"/>
      <c r="F107" s="197"/>
      <c r="G107" s="202">
        <v>3505.8999999999996</v>
      </c>
      <c r="H107" s="202">
        <v>3505.8999999999996</v>
      </c>
      <c r="I107" s="202">
        <f>I108+I111</f>
        <v>3473</v>
      </c>
      <c r="J107" s="199">
        <f t="shared" si="2"/>
        <v>0.9906158190478908</v>
      </c>
      <c r="K107" s="199">
        <f t="shared" si="3"/>
        <v>0.9906158190478908</v>
      </c>
      <c r="L107" s="151"/>
      <c r="M107" s="92"/>
    </row>
    <row r="108" spans="1:13" s="94" customFormat="1" ht="12.75">
      <c r="A108" s="167" t="s">
        <v>320</v>
      </c>
      <c r="B108" s="200" t="s">
        <v>416</v>
      </c>
      <c r="C108" s="167" t="s">
        <v>102</v>
      </c>
      <c r="D108" s="167" t="s">
        <v>321</v>
      </c>
      <c r="E108" s="167"/>
      <c r="F108" s="201"/>
      <c r="G108" s="202">
        <v>2077.5</v>
      </c>
      <c r="H108" s="202">
        <v>2077.5</v>
      </c>
      <c r="I108" s="202">
        <f>I109</f>
        <v>2077.2</v>
      </c>
      <c r="J108" s="199">
        <f t="shared" si="2"/>
        <v>0.99985559566787</v>
      </c>
      <c r="K108" s="199">
        <f t="shared" si="3"/>
        <v>0.99985559566787</v>
      </c>
      <c r="L108" s="150"/>
      <c r="M108" s="92"/>
    </row>
    <row r="109" spans="1:13" s="94" customFormat="1" ht="34.5" customHeight="1">
      <c r="A109" s="167" t="s">
        <v>322</v>
      </c>
      <c r="B109" s="200" t="s">
        <v>86</v>
      </c>
      <c r="C109" s="167" t="s">
        <v>102</v>
      </c>
      <c r="D109" s="167" t="s">
        <v>321</v>
      </c>
      <c r="E109" s="167" t="s">
        <v>216</v>
      </c>
      <c r="F109" s="201"/>
      <c r="G109" s="202">
        <v>2077.5</v>
      </c>
      <c r="H109" s="202">
        <v>2077.5</v>
      </c>
      <c r="I109" s="202">
        <f>I110</f>
        <v>2077.2</v>
      </c>
      <c r="J109" s="199">
        <f t="shared" si="2"/>
        <v>0.99985559566787</v>
      </c>
      <c r="K109" s="199">
        <f t="shared" si="3"/>
        <v>0.99985559566787</v>
      </c>
      <c r="L109" s="150"/>
      <c r="M109" s="92"/>
    </row>
    <row r="110" spans="1:13" s="85" customFormat="1" ht="22.5">
      <c r="A110" s="168" t="s">
        <v>323</v>
      </c>
      <c r="B110" s="203" t="s">
        <v>262</v>
      </c>
      <c r="C110" s="168" t="s">
        <v>102</v>
      </c>
      <c r="D110" s="168" t="s">
        <v>321</v>
      </c>
      <c r="E110" s="168" t="s">
        <v>216</v>
      </c>
      <c r="F110" s="197" t="s">
        <v>263</v>
      </c>
      <c r="G110" s="204">
        <v>2077.5</v>
      </c>
      <c r="H110" s="204">
        <v>2077.5</v>
      </c>
      <c r="I110" s="207">
        <v>2077.2</v>
      </c>
      <c r="J110" s="206">
        <f t="shared" si="2"/>
        <v>0.99985559566787</v>
      </c>
      <c r="K110" s="206">
        <f t="shared" si="3"/>
        <v>0.99985559566787</v>
      </c>
      <c r="L110" s="147"/>
      <c r="M110" s="93"/>
    </row>
    <row r="111" spans="1:13" s="94" customFormat="1" ht="15.75">
      <c r="A111" s="167" t="s">
        <v>324</v>
      </c>
      <c r="B111" s="200" t="s">
        <v>64</v>
      </c>
      <c r="C111" s="167"/>
      <c r="D111" s="167" t="s">
        <v>65</v>
      </c>
      <c r="E111" s="167"/>
      <c r="F111" s="201"/>
      <c r="G111" s="202">
        <v>1428.3999999999999</v>
      </c>
      <c r="H111" s="202">
        <v>1428.3999999999999</v>
      </c>
      <c r="I111" s="198">
        <f>I112+I114+I116</f>
        <v>1395.8</v>
      </c>
      <c r="J111" s="199">
        <f t="shared" si="2"/>
        <v>0.9771772612713526</v>
      </c>
      <c r="K111" s="199">
        <f t="shared" si="3"/>
        <v>0.9771772612713526</v>
      </c>
      <c r="L111" s="97"/>
      <c r="M111" s="152"/>
    </row>
    <row r="112" spans="1:13" s="94" customFormat="1" ht="52.5">
      <c r="A112" s="167" t="s">
        <v>381</v>
      </c>
      <c r="B112" s="200" t="s">
        <v>173</v>
      </c>
      <c r="C112" s="167" t="s">
        <v>102</v>
      </c>
      <c r="D112" s="167" t="s">
        <v>65</v>
      </c>
      <c r="E112" s="167" t="s">
        <v>217</v>
      </c>
      <c r="F112" s="216"/>
      <c r="G112" s="202">
        <v>928.7</v>
      </c>
      <c r="H112" s="202">
        <v>928.7</v>
      </c>
      <c r="I112" s="198">
        <f>I113</f>
        <v>903.9</v>
      </c>
      <c r="J112" s="199">
        <f t="shared" si="2"/>
        <v>0.9732960051685151</v>
      </c>
      <c r="K112" s="199">
        <f t="shared" si="3"/>
        <v>0.9732960051685151</v>
      </c>
      <c r="L112" s="97"/>
      <c r="M112" s="152"/>
    </row>
    <row r="113" spans="1:13" s="85" customFormat="1" ht="21.75" customHeight="1">
      <c r="A113" s="168" t="s">
        <v>325</v>
      </c>
      <c r="B113" s="203" t="s">
        <v>174</v>
      </c>
      <c r="C113" s="168" t="s">
        <v>102</v>
      </c>
      <c r="D113" s="168" t="s">
        <v>65</v>
      </c>
      <c r="E113" s="168" t="s">
        <v>217</v>
      </c>
      <c r="F113" s="197" t="s">
        <v>151</v>
      </c>
      <c r="G113" s="204">
        <v>928.7</v>
      </c>
      <c r="H113" s="204">
        <v>928.7</v>
      </c>
      <c r="I113" s="207">
        <v>903.9</v>
      </c>
      <c r="J113" s="206">
        <f t="shared" si="2"/>
        <v>0.9732960051685151</v>
      </c>
      <c r="K113" s="206">
        <f t="shared" si="3"/>
        <v>0.9732960051685151</v>
      </c>
      <c r="L113" s="238"/>
      <c r="M113" s="95"/>
    </row>
    <row r="114" spans="1:13" s="94" customFormat="1" ht="42">
      <c r="A114" s="167" t="s">
        <v>382</v>
      </c>
      <c r="B114" s="200" t="s">
        <v>175</v>
      </c>
      <c r="C114" s="167" t="s">
        <v>102</v>
      </c>
      <c r="D114" s="167" t="s">
        <v>65</v>
      </c>
      <c r="E114" s="167" t="s">
        <v>218</v>
      </c>
      <c r="F114" s="230"/>
      <c r="G114" s="227">
        <v>498.9</v>
      </c>
      <c r="H114" s="227">
        <v>498.9</v>
      </c>
      <c r="I114" s="198">
        <f>I115</f>
        <v>491.2</v>
      </c>
      <c r="J114" s="199">
        <f t="shared" si="2"/>
        <v>0.9845660452996593</v>
      </c>
      <c r="K114" s="199">
        <f t="shared" si="3"/>
        <v>0.9845660452996593</v>
      </c>
      <c r="L114" s="152"/>
      <c r="M114" s="152"/>
    </row>
    <row r="115" spans="1:13" ht="31.5" customHeight="1">
      <c r="A115" s="168" t="s">
        <v>328</v>
      </c>
      <c r="B115" s="203" t="s">
        <v>174</v>
      </c>
      <c r="C115" s="168" t="s">
        <v>102</v>
      </c>
      <c r="D115" s="168" t="s">
        <v>65</v>
      </c>
      <c r="E115" s="168" t="s">
        <v>218</v>
      </c>
      <c r="F115" s="197" t="s">
        <v>151</v>
      </c>
      <c r="G115" s="228">
        <v>498.9</v>
      </c>
      <c r="H115" s="228">
        <v>498.9</v>
      </c>
      <c r="I115" s="207">
        <v>491.2</v>
      </c>
      <c r="J115" s="206">
        <f t="shared" si="2"/>
        <v>0.9845660452996593</v>
      </c>
      <c r="K115" s="206">
        <f t="shared" si="3"/>
        <v>0.9845660452996593</v>
      </c>
      <c r="L115" s="95"/>
      <c r="M115" s="88"/>
    </row>
    <row r="116" spans="1:13" s="94" customFormat="1" ht="22.5" customHeight="1">
      <c r="A116" s="167" t="s">
        <v>382</v>
      </c>
      <c r="B116" s="200" t="s">
        <v>326</v>
      </c>
      <c r="C116" s="167" t="s">
        <v>102</v>
      </c>
      <c r="D116" s="167" t="s">
        <v>65</v>
      </c>
      <c r="E116" s="231" t="s">
        <v>327</v>
      </c>
      <c r="F116" s="230"/>
      <c r="G116" s="227">
        <v>0.8</v>
      </c>
      <c r="H116" s="227">
        <v>0.8</v>
      </c>
      <c r="I116" s="198">
        <f>I117</f>
        <v>0.7</v>
      </c>
      <c r="J116" s="199">
        <f t="shared" si="2"/>
        <v>0.8749999999999999</v>
      </c>
      <c r="K116" s="199">
        <f t="shared" si="3"/>
        <v>0.8749999999999999</v>
      </c>
      <c r="L116" s="152"/>
      <c r="M116" s="152"/>
    </row>
    <row r="117" spans="1:13" s="85" customFormat="1" ht="30" customHeight="1">
      <c r="A117" s="168" t="s">
        <v>328</v>
      </c>
      <c r="B117" s="203" t="s">
        <v>174</v>
      </c>
      <c r="C117" s="168" t="s">
        <v>102</v>
      </c>
      <c r="D117" s="168" t="s">
        <v>65</v>
      </c>
      <c r="E117" s="232" t="s">
        <v>327</v>
      </c>
      <c r="F117" s="197" t="s">
        <v>151</v>
      </c>
      <c r="G117" s="228">
        <v>0.8</v>
      </c>
      <c r="H117" s="228">
        <v>0.8</v>
      </c>
      <c r="I117" s="207">
        <v>0.7</v>
      </c>
      <c r="J117" s="206">
        <f t="shared" si="2"/>
        <v>0.8749999999999999</v>
      </c>
      <c r="K117" s="206">
        <f t="shared" si="3"/>
        <v>0.8749999999999999</v>
      </c>
      <c r="L117" s="239"/>
      <c r="M117" s="95"/>
    </row>
    <row r="118" spans="1:13" s="94" customFormat="1" ht="12.75">
      <c r="A118" s="167" t="s">
        <v>383</v>
      </c>
      <c r="B118" s="200" t="s">
        <v>95</v>
      </c>
      <c r="C118" s="200"/>
      <c r="D118" s="167" t="s">
        <v>87</v>
      </c>
      <c r="E118" s="168"/>
      <c r="F118" s="168"/>
      <c r="G118" s="202">
        <v>920.9</v>
      </c>
      <c r="H118" s="202">
        <v>920.9</v>
      </c>
      <c r="I118" s="198">
        <f>I119</f>
        <v>920.8</v>
      </c>
      <c r="J118" s="199">
        <f t="shared" si="2"/>
        <v>0.9998914105766098</v>
      </c>
      <c r="K118" s="199">
        <f t="shared" si="3"/>
        <v>0.9998914105766098</v>
      </c>
      <c r="L118" s="153"/>
      <c r="M118" s="152"/>
    </row>
    <row r="119" spans="1:13" s="94" customFormat="1" ht="28.5" customHeight="1">
      <c r="A119" s="167" t="s">
        <v>384</v>
      </c>
      <c r="B119" s="200" t="s">
        <v>88</v>
      </c>
      <c r="C119" s="167"/>
      <c r="D119" s="167" t="s">
        <v>89</v>
      </c>
      <c r="E119" s="167"/>
      <c r="F119" s="201"/>
      <c r="G119" s="202">
        <v>920.9</v>
      </c>
      <c r="H119" s="202">
        <v>920.9</v>
      </c>
      <c r="I119" s="198">
        <f>I120</f>
        <v>920.8</v>
      </c>
      <c r="J119" s="199">
        <f t="shared" si="2"/>
        <v>0.9998914105766098</v>
      </c>
      <c r="K119" s="199">
        <f t="shared" si="3"/>
        <v>0.9998914105766098</v>
      </c>
      <c r="L119" s="153"/>
      <c r="M119" s="152"/>
    </row>
    <row r="120" spans="1:13" s="94" customFormat="1" ht="63">
      <c r="A120" s="167" t="s">
        <v>329</v>
      </c>
      <c r="B120" s="200" t="s">
        <v>287</v>
      </c>
      <c r="C120" s="167" t="s">
        <v>102</v>
      </c>
      <c r="D120" s="167" t="s">
        <v>89</v>
      </c>
      <c r="E120" s="167" t="s">
        <v>264</v>
      </c>
      <c r="F120" s="201"/>
      <c r="G120" s="202">
        <v>920.9</v>
      </c>
      <c r="H120" s="202">
        <v>920.9</v>
      </c>
      <c r="I120" s="198">
        <f>I121</f>
        <v>920.8</v>
      </c>
      <c r="J120" s="199">
        <f t="shared" si="2"/>
        <v>0.9998914105766098</v>
      </c>
      <c r="K120" s="199">
        <f t="shared" si="3"/>
        <v>0.9998914105766098</v>
      </c>
      <c r="L120" s="153"/>
      <c r="M120" s="152"/>
    </row>
    <row r="121" spans="1:17" s="85" customFormat="1" ht="27" customHeight="1">
      <c r="A121" s="168" t="s">
        <v>330</v>
      </c>
      <c r="B121" s="203" t="s">
        <v>275</v>
      </c>
      <c r="C121" s="168" t="s">
        <v>102</v>
      </c>
      <c r="D121" s="168" t="s">
        <v>89</v>
      </c>
      <c r="E121" s="168" t="s">
        <v>264</v>
      </c>
      <c r="F121" s="197" t="s">
        <v>153</v>
      </c>
      <c r="G121" s="228">
        <v>920.9</v>
      </c>
      <c r="H121" s="228">
        <v>920.9</v>
      </c>
      <c r="I121" s="207">
        <v>920.8</v>
      </c>
      <c r="J121" s="206">
        <f t="shared" si="2"/>
        <v>0.9998914105766098</v>
      </c>
      <c r="K121" s="206">
        <f t="shared" si="3"/>
        <v>0.9998914105766098</v>
      </c>
      <c r="L121" s="238"/>
      <c r="M121" s="95"/>
      <c r="N121" s="95"/>
      <c r="O121" s="95"/>
      <c r="P121" s="95"/>
      <c r="Q121" s="95"/>
    </row>
    <row r="122" spans="1:17" ht="21.75" customHeight="1">
      <c r="A122" s="167" t="s">
        <v>385</v>
      </c>
      <c r="B122" s="200" t="s">
        <v>90</v>
      </c>
      <c r="C122" s="167" t="s">
        <v>102</v>
      </c>
      <c r="D122" s="167" t="s">
        <v>91</v>
      </c>
      <c r="E122" s="168"/>
      <c r="F122" s="197"/>
      <c r="G122" s="202">
        <v>1496.1999999999998</v>
      </c>
      <c r="H122" s="202">
        <v>1496.1999999999998</v>
      </c>
      <c r="I122" s="198">
        <f>I123</f>
        <v>1496.1</v>
      </c>
      <c r="J122" s="199">
        <f t="shared" si="2"/>
        <v>0.999933164015506</v>
      </c>
      <c r="K122" s="199">
        <f t="shared" si="3"/>
        <v>0.999933164015506</v>
      </c>
      <c r="L122" s="97"/>
      <c r="M122" s="88"/>
      <c r="N122" s="88"/>
      <c r="O122" s="88"/>
      <c r="P122" s="88"/>
      <c r="Q122" s="88"/>
    </row>
    <row r="123" spans="1:12" ht="15.75">
      <c r="A123" s="167" t="s">
        <v>386</v>
      </c>
      <c r="B123" s="200" t="s">
        <v>61</v>
      </c>
      <c r="C123" s="167" t="s">
        <v>102</v>
      </c>
      <c r="D123" s="167" t="s">
        <v>92</v>
      </c>
      <c r="E123" s="167"/>
      <c r="F123" s="201"/>
      <c r="G123" s="202">
        <v>1496.1999999999998</v>
      </c>
      <c r="H123" s="202">
        <v>1496.1999999999998</v>
      </c>
      <c r="I123" s="198">
        <f>I124</f>
        <v>1496.1</v>
      </c>
      <c r="J123" s="199">
        <f t="shared" si="2"/>
        <v>0.999933164015506</v>
      </c>
      <c r="K123" s="199">
        <f t="shared" si="3"/>
        <v>0.999933164015506</v>
      </c>
      <c r="L123" s="97"/>
    </row>
    <row r="124" spans="1:12" ht="42">
      <c r="A124" s="167" t="s">
        <v>331</v>
      </c>
      <c r="B124" s="233" t="s">
        <v>265</v>
      </c>
      <c r="C124" s="167" t="s">
        <v>102</v>
      </c>
      <c r="D124" s="167" t="s">
        <v>92</v>
      </c>
      <c r="E124" s="167" t="s">
        <v>266</v>
      </c>
      <c r="F124" s="197"/>
      <c r="G124" s="202">
        <v>1496.1999999999998</v>
      </c>
      <c r="H124" s="202">
        <v>1496.1999999999998</v>
      </c>
      <c r="I124" s="198">
        <f>I125</f>
        <v>1496.1</v>
      </c>
      <c r="J124" s="199">
        <f t="shared" si="2"/>
        <v>0.999933164015506</v>
      </c>
      <c r="K124" s="199">
        <f t="shared" si="3"/>
        <v>0.999933164015506</v>
      </c>
      <c r="L124" s="97"/>
    </row>
    <row r="125" spans="1:12" s="85" customFormat="1" ht="22.5">
      <c r="A125" s="168" t="s">
        <v>387</v>
      </c>
      <c r="B125" s="203" t="s">
        <v>275</v>
      </c>
      <c r="C125" s="168" t="s">
        <v>102</v>
      </c>
      <c r="D125" s="168" t="s">
        <v>92</v>
      </c>
      <c r="E125" s="168" t="s">
        <v>266</v>
      </c>
      <c r="F125" s="197" t="s">
        <v>153</v>
      </c>
      <c r="G125" s="204">
        <v>1496.1999999999998</v>
      </c>
      <c r="H125" s="204">
        <v>1496.1999999999998</v>
      </c>
      <c r="I125" s="207">
        <v>1496.1</v>
      </c>
      <c r="J125" s="206">
        <f t="shared" si="2"/>
        <v>0.999933164015506</v>
      </c>
      <c r="K125" s="206">
        <f t="shared" si="3"/>
        <v>0.999933164015506</v>
      </c>
      <c r="L125" s="238"/>
    </row>
    <row r="126" spans="1:12" ht="15.75">
      <c r="A126" s="234"/>
      <c r="B126" s="235" t="s">
        <v>267</v>
      </c>
      <c r="C126" s="236"/>
      <c r="D126" s="236"/>
      <c r="E126" s="231"/>
      <c r="F126" s="237"/>
      <c r="G126" s="198">
        <v>75048.19999999998</v>
      </c>
      <c r="H126" s="198">
        <v>75048.19999999998</v>
      </c>
      <c r="I126" s="198">
        <f>I14+I30+I36</f>
        <v>74923.98910000002</v>
      </c>
      <c r="J126" s="199">
        <f t="shared" si="2"/>
        <v>0.9983449183324855</v>
      </c>
      <c r="K126" s="199">
        <f t="shared" si="3"/>
        <v>0.9983449183324855</v>
      </c>
      <c r="L126" s="101"/>
    </row>
    <row r="127" spans="1:12" ht="15.75">
      <c r="A127" s="321"/>
      <c r="B127" s="321"/>
      <c r="C127" s="103"/>
      <c r="D127" s="104"/>
      <c r="E127" s="104"/>
      <c r="F127" s="96"/>
      <c r="G127" s="101"/>
      <c r="I127" s="102"/>
      <c r="J127" s="101"/>
      <c r="L127" s="101"/>
    </row>
    <row r="128" spans="1:12" ht="15.75">
      <c r="A128" s="321"/>
      <c r="B128" s="321"/>
      <c r="C128" s="103"/>
      <c r="D128" s="104"/>
      <c r="E128" s="104"/>
      <c r="F128" s="100"/>
      <c r="G128" s="101"/>
      <c r="I128" s="101"/>
      <c r="J128" s="101"/>
      <c r="L128" s="101"/>
    </row>
    <row r="129" spans="1:12" ht="15.75">
      <c r="A129" s="321"/>
      <c r="B129" s="321"/>
      <c r="C129" s="103"/>
      <c r="D129" s="104"/>
      <c r="E129" s="104"/>
      <c r="F129" s="100"/>
      <c r="G129" s="101"/>
      <c r="I129" s="101"/>
      <c r="J129" s="101"/>
      <c r="L129" s="101"/>
    </row>
    <row r="130" spans="1:12" ht="15.75">
      <c r="A130" s="105"/>
      <c r="B130" s="105"/>
      <c r="C130" s="104"/>
      <c r="D130" s="104"/>
      <c r="E130" s="104"/>
      <c r="F130" s="96"/>
      <c r="G130" s="106"/>
      <c r="I130" s="172"/>
      <c r="J130" s="101"/>
      <c r="L130" s="101"/>
    </row>
    <row r="131" spans="1:12" ht="12.75">
      <c r="A131" s="105"/>
      <c r="C131" s="90"/>
      <c r="D131" s="107"/>
      <c r="E131" s="107"/>
      <c r="F131" s="100"/>
      <c r="G131" s="88"/>
      <c r="I131" s="108"/>
      <c r="J131" s="106"/>
      <c r="L131" s="106"/>
    </row>
    <row r="132" spans="1:12" ht="15.75">
      <c r="A132" s="98"/>
      <c r="B132" s="108"/>
      <c r="C132" s="109"/>
      <c r="D132" s="99"/>
      <c r="E132" s="99"/>
      <c r="F132" s="96"/>
      <c r="G132" s="106"/>
      <c r="I132" s="98"/>
      <c r="J132" s="110"/>
      <c r="L132" s="106"/>
    </row>
    <row r="133" spans="1:12" ht="12.75">
      <c r="A133" s="98"/>
      <c r="B133" s="98"/>
      <c r="C133" s="99"/>
      <c r="D133" s="99"/>
      <c r="E133" s="99"/>
      <c r="F133" s="96"/>
      <c r="G133" s="89"/>
      <c r="I133" s="98"/>
      <c r="J133" s="88"/>
      <c r="L133" s="88"/>
    </row>
    <row r="134" spans="1:12" ht="12.75">
      <c r="A134" s="98"/>
      <c r="B134" s="98"/>
      <c r="C134" s="99"/>
      <c r="D134" s="99"/>
      <c r="E134" s="99"/>
      <c r="F134" s="100"/>
      <c r="G134" s="89"/>
      <c r="I134" s="98"/>
      <c r="J134" s="89"/>
      <c r="L134" s="89"/>
    </row>
    <row r="135" spans="1:12" ht="12.75">
      <c r="A135" s="98"/>
      <c r="B135" s="98"/>
      <c r="C135" s="99"/>
      <c r="D135" s="99"/>
      <c r="E135" s="99"/>
      <c r="F135" s="100"/>
      <c r="G135" s="89"/>
      <c r="I135" s="98"/>
      <c r="J135" s="89"/>
      <c r="L135" s="89"/>
    </row>
    <row r="136" spans="1:12" ht="12.75">
      <c r="A136" s="98"/>
      <c r="B136" s="98"/>
      <c r="C136" s="99"/>
      <c r="D136" s="99"/>
      <c r="E136" s="99"/>
      <c r="F136" s="111"/>
      <c r="G136" s="89"/>
      <c r="I136" s="98"/>
      <c r="J136" s="89"/>
      <c r="L136" s="89"/>
    </row>
    <row r="137" spans="1:12" ht="12.75">
      <c r="A137" s="98"/>
      <c r="B137" s="98"/>
      <c r="C137" s="99"/>
      <c r="D137" s="99"/>
      <c r="E137" s="99"/>
      <c r="F137" s="99"/>
      <c r="G137" s="89"/>
      <c r="I137" s="98"/>
      <c r="J137" s="89"/>
      <c r="L137" s="89"/>
    </row>
    <row r="138" spans="1:12" ht="12.75">
      <c r="A138" s="98"/>
      <c r="B138" s="98"/>
      <c r="C138" s="99"/>
      <c r="D138" s="99"/>
      <c r="E138" s="99"/>
      <c r="F138" s="99"/>
      <c r="G138" s="89"/>
      <c r="I138" s="98"/>
      <c r="J138" s="89"/>
      <c r="L138" s="89"/>
    </row>
    <row r="139" spans="3:12" ht="12.75">
      <c r="C139" s="90"/>
      <c r="D139" s="90"/>
      <c r="E139" s="90"/>
      <c r="F139" s="90"/>
      <c r="G139" s="89"/>
      <c r="J139" s="89"/>
      <c r="L139" s="89"/>
    </row>
    <row r="140" spans="3:12" ht="12.75">
      <c r="C140" s="90"/>
      <c r="D140" s="90"/>
      <c r="E140" s="90"/>
      <c r="F140" s="90"/>
      <c r="G140" s="89"/>
      <c r="J140" s="89"/>
      <c r="L140" s="89"/>
    </row>
    <row r="141" spans="3:12" ht="12.75">
      <c r="C141" s="90"/>
      <c r="D141" s="90"/>
      <c r="E141" s="90"/>
      <c r="F141" s="90"/>
      <c r="G141" s="89"/>
      <c r="J141" s="89"/>
      <c r="L141" s="89"/>
    </row>
    <row r="142" spans="3:12" ht="12.75">
      <c r="C142" s="90"/>
      <c r="D142" s="90"/>
      <c r="E142" s="90"/>
      <c r="F142" s="90"/>
      <c r="G142" s="89"/>
      <c r="J142" s="89"/>
      <c r="L142" s="89"/>
    </row>
    <row r="143" spans="3:12" ht="12.75">
      <c r="C143" s="90"/>
      <c r="D143" s="90"/>
      <c r="E143" s="90"/>
      <c r="F143" s="90"/>
      <c r="G143" s="89"/>
      <c r="J143" s="89"/>
      <c r="L143" s="89"/>
    </row>
    <row r="144" spans="3:12" ht="12.75">
      <c r="C144" s="90"/>
      <c r="D144" s="90"/>
      <c r="E144" s="90"/>
      <c r="F144" s="90"/>
      <c r="G144" s="89"/>
      <c r="J144" s="89"/>
      <c r="L144" s="89"/>
    </row>
    <row r="145" spans="3:12" ht="12.75">
      <c r="C145" s="90"/>
      <c r="D145" s="90"/>
      <c r="E145" s="90"/>
      <c r="F145" s="90"/>
      <c r="G145" s="89"/>
      <c r="J145" s="89"/>
      <c r="L145" s="89"/>
    </row>
    <row r="146" spans="3:12" ht="12.75">
      <c r="C146" s="90"/>
      <c r="D146" s="90"/>
      <c r="E146" s="90"/>
      <c r="F146" s="90"/>
      <c r="G146" s="89"/>
      <c r="J146" s="89"/>
      <c r="L146" s="89"/>
    </row>
    <row r="147" spans="3:12" ht="12.75">
      <c r="C147" s="90"/>
      <c r="D147" s="90"/>
      <c r="E147" s="90"/>
      <c r="F147" s="90"/>
      <c r="G147" s="89"/>
      <c r="J147" s="89"/>
      <c r="L147" s="89"/>
    </row>
    <row r="148" spans="3:12" ht="12.75">
      <c r="C148" s="90"/>
      <c r="D148" s="90"/>
      <c r="E148" s="90"/>
      <c r="F148" s="90"/>
      <c r="G148" s="89"/>
      <c r="J148" s="89"/>
      <c r="L148" s="89"/>
    </row>
    <row r="149" spans="3:12" ht="12.75">
      <c r="C149" s="90"/>
      <c r="D149" s="90"/>
      <c r="E149" s="90"/>
      <c r="F149" s="90"/>
      <c r="G149" s="89"/>
      <c r="J149" s="89"/>
      <c r="L149" s="89"/>
    </row>
    <row r="150" spans="3:12" ht="12.75">
      <c r="C150" s="90"/>
      <c r="D150" s="90"/>
      <c r="E150" s="90"/>
      <c r="F150" s="90"/>
      <c r="G150" s="89"/>
      <c r="J150" s="89"/>
      <c r="L150" s="89"/>
    </row>
    <row r="151" spans="3:12" ht="12.75">
      <c r="C151" s="90"/>
      <c r="D151" s="90"/>
      <c r="E151" s="90"/>
      <c r="F151" s="90"/>
      <c r="G151" s="89"/>
      <c r="J151" s="89"/>
      <c r="L151" s="89"/>
    </row>
    <row r="152" spans="3:12" ht="12.75">
      <c r="C152" s="90"/>
      <c r="D152" s="90"/>
      <c r="E152" s="90"/>
      <c r="F152" s="90"/>
      <c r="G152" s="89"/>
      <c r="J152" s="89"/>
      <c r="L152" s="89"/>
    </row>
    <row r="153" spans="3:12" ht="12.75">
      <c r="C153" s="90"/>
      <c r="D153" s="90"/>
      <c r="E153" s="90"/>
      <c r="F153" s="90"/>
      <c r="G153" s="89"/>
      <c r="J153" s="89"/>
      <c r="L153" s="89"/>
    </row>
    <row r="154" spans="3:12" ht="12.75">
      <c r="C154" s="90"/>
      <c r="D154" s="90"/>
      <c r="E154" s="90"/>
      <c r="F154" s="90"/>
      <c r="G154" s="89"/>
      <c r="J154" s="89"/>
      <c r="L154" s="89"/>
    </row>
    <row r="155" spans="3:12" ht="12.75">
      <c r="C155" s="90"/>
      <c r="D155" s="90"/>
      <c r="E155" s="90"/>
      <c r="F155" s="90"/>
      <c r="G155" s="89"/>
      <c r="J155" s="89"/>
      <c r="L155" s="89"/>
    </row>
    <row r="156" spans="3:12" ht="12.75">
      <c r="C156" s="90"/>
      <c r="D156" s="90"/>
      <c r="E156" s="90"/>
      <c r="F156" s="90"/>
      <c r="G156" s="89"/>
      <c r="J156" s="89"/>
      <c r="L156" s="89"/>
    </row>
    <row r="157" spans="3:12" ht="12.75">
      <c r="C157" s="90"/>
      <c r="D157" s="90"/>
      <c r="E157" s="90"/>
      <c r="F157" s="90"/>
      <c r="G157" s="89"/>
      <c r="J157" s="89"/>
      <c r="L157" s="89"/>
    </row>
    <row r="158" spans="3:12" ht="12.75">
      <c r="C158" s="90"/>
      <c r="D158" s="90"/>
      <c r="E158" s="90"/>
      <c r="F158" s="90"/>
      <c r="G158" s="89"/>
      <c r="J158" s="89"/>
      <c r="L158" s="89"/>
    </row>
    <row r="159" spans="3:12" ht="12.75">
      <c r="C159" s="90"/>
      <c r="D159" s="90"/>
      <c r="E159" s="90"/>
      <c r="F159" s="90"/>
      <c r="G159" s="89"/>
      <c r="J159" s="89"/>
      <c r="L159" s="89"/>
    </row>
    <row r="160" spans="3:12" ht="12.75">
      <c r="C160" s="90"/>
      <c r="D160" s="90"/>
      <c r="E160" s="90"/>
      <c r="F160" s="90"/>
      <c r="G160" s="89"/>
      <c r="J160" s="89"/>
      <c r="L160" s="89"/>
    </row>
    <row r="161" spans="7:12" ht="12.75">
      <c r="G161" s="89"/>
      <c r="J161" s="89"/>
      <c r="L161" s="89"/>
    </row>
    <row r="162" spans="7:12" ht="12.75">
      <c r="G162" s="89"/>
      <c r="J162" s="89"/>
      <c r="L162" s="89"/>
    </row>
    <row r="163" spans="7:12" ht="12.75">
      <c r="G163" s="89"/>
      <c r="J163" s="89"/>
      <c r="L163" s="89"/>
    </row>
    <row r="164" spans="7:12" ht="12.75">
      <c r="G164" s="89"/>
      <c r="J164" s="89"/>
      <c r="L164" s="89"/>
    </row>
    <row r="165" spans="7:12" ht="12.75">
      <c r="G165" s="89"/>
      <c r="J165" s="89"/>
      <c r="L165" s="89"/>
    </row>
    <row r="166" spans="7:12" ht="12.75">
      <c r="G166" s="89"/>
      <c r="J166" s="89"/>
      <c r="L166" s="89"/>
    </row>
    <row r="167" spans="7:12" ht="12.75">
      <c r="G167" s="89"/>
      <c r="J167" s="89"/>
      <c r="L167" s="89"/>
    </row>
    <row r="168" spans="7:12" ht="12.75">
      <c r="G168" s="89"/>
      <c r="J168" s="89"/>
      <c r="L168" s="89"/>
    </row>
    <row r="169" spans="7:12" ht="12.75">
      <c r="G169" s="89"/>
      <c r="J169" s="89"/>
      <c r="L169" s="89"/>
    </row>
    <row r="170" spans="7:12" ht="12.75">
      <c r="G170" s="89"/>
      <c r="J170" s="89"/>
      <c r="L170" s="89"/>
    </row>
    <row r="171" spans="7:12" ht="12.75">
      <c r="G171" s="89"/>
      <c r="J171" s="89"/>
      <c r="L171" s="89"/>
    </row>
    <row r="172" spans="7:12" ht="12.75">
      <c r="G172" s="89"/>
      <c r="J172" s="89"/>
      <c r="L172" s="89"/>
    </row>
    <row r="173" spans="7:12" ht="12.75">
      <c r="G173" s="89"/>
      <c r="J173" s="89"/>
      <c r="L173" s="89"/>
    </row>
    <row r="174" spans="7:12" ht="12.75">
      <c r="G174" s="89"/>
      <c r="J174" s="89"/>
      <c r="L174" s="89"/>
    </row>
    <row r="175" spans="7:12" ht="12.75">
      <c r="G175" s="89"/>
      <c r="J175" s="89"/>
      <c r="L175" s="89"/>
    </row>
    <row r="176" spans="7:12" ht="12.75">
      <c r="G176" s="89"/>
      <c r="J176" s="89"/>
      <c r="L176" s="89"/>
    </row>
    <row r="177" spans="7:12" ht="12.75">
      <c r="G177" s="89"/>
      <c r="J177" s="89"/>
      <c r="L177" s="89"/>
    </row>
    <row r="178" spans="7:12" ht="12.75">
      <c r="G178" s="89"/>
      <c r="J178" s="89"/>
      <c r="L178" s="89"/>
    </row>
    <row r="179" spans="7:12" ht="12.75">
      <c r="G179" s="89"/>
      <c r="J179" s="89"/>
      <c r="L179" s="89"/>
    </row>
    <row r="180" spans="7:12" ht="12.75">
      <c r="G180" s="89"/>
      <c r="J180" s="89"/>
      <c r="L180" s="89"/>
    </row>
    <row r="181" spans="7:12" ht="12.75">
      <c r="G181" s="89"/>
      <c r="J181" s="89"/>
      <c r="L181" s="89"/>
    </row>
    <row r="182" spans="7:12" ht="12.75">
      <c r="G182" s="89"/>
      <c r="J182" s="89"/>
      <c r="L182" s="89"/>
    </row>
    <row r="183" spans="7:12" ht="12.75">
      <c r="G183" s="89"/>
      <c r="J183" s="89"/>
      <c r="L183" s="89"/>
    </row>
    <row r="184" spans="7:12" ht="12.75">
      <c r="G184" s="89"/>
      <c r="J184" s="89"/>
      <c r="L184" s="89"/>
    </row>
    <row r="185" spans="7:12" ht="12.75">
      <c r="G185" s="89"/>
      <c r="J185" s="89"/>
      <c r="L185" s="89"/>
    </row>
    <row r="186" spans="7:12" ht="12.75">
      <c r="G186" s="89"/>
      <c r="J186" s="89"/>
      <c r="L186" s="89"/>
    </row>
    <row r="187" spans="7:12" ht="12.75">
      <c r="G187" s="89"/>
      <c r="J187" s="89"/>
      <c r="L187" s="89"/>
    </row>
    <row r="188" spans="7:12" ht="12.75">
      <c r="G188" s="89"/>
      <c r="J188" s="89"/>
      <c r="L188" s="89"/>
    </row>
    <row r="189" spans="7:12" ht="12.75">
      <c r="G189" s="89"/>
      <c r="J189" s="89"/>
      <c r="L189" s="89"/>
    </row>
    <row r="190" spans="7:12" ht="12.75">
      <c r="G190" s="89"/>
      <c r="J190" s="89"/>
      <c r="L190" s="89"/>
    </row>
    <row r="191" spans="7:12" ht="12.75">
      <c r="G191" s="89"/>
      <c r="J191" s="89"/>
      <c r="L191" s="89"/>
    </row>
    <row r="192" spans="7:12" ht="12.75">
      <c r="G192" s="89"/>
      <c r="J192" s="89"/>
      <c r="L192" s="89"/>
    </row>
    <row r="193" spans="7:12" ht="12.75">
      <c r="G193" s="89"/>
      <c r="J193" s="89"/>
      <c r="L193" s="89"/>
    </row>
    <row r="194" spans="7:12" ht="12.75">
      <c r="G194" s="89"/>
      <c r="J194" s="89"/>
      <c r="L194" s="89"/>
    </row>
    <row r="195" spans="7:12" ht="12.75">
      <c r="G195" s="89"/>
      <c r="J195" s="89"/>
      <c r="L195" s="89"/>
    </row>
    <row r="196" spans="7:12" ht="12.75">
      <c r="G196" s="89"/>
      <c r="J196" s="89"/>
      <c r="L196" s="89"/>
    </row>
    <row r="197" spans="7:12" ht="12.75">
      <c r="G197" s="89"/>
      <c r="J197" s="89"/>
      <c r="L197" s="89"/>
    </row>
    <row r="198" spans="7:12" ht="12.75">
      <c r="G198" s="89"/>
      <c r="J198" s="89"/>
      <c r="L198" s="89"/>
    </row>
    <row r="199" spans="7:12" ht="12.75">
      <c r="G199" s="89"/>
      <c r="J199" s="89"/>
      <c r="L199" s="89"/>
    </row>
    <row r="200" spans="7:12" ht="12.75">
      <c r="G200" s="89"/>
      <c r="J200" s="89"/>
      <c r="L200" s="89"/>
    </row>
    <row r="201" spans="7:12" ht="12.75">
      <c r="G201" s="89"/>
      <c r="J201" s="89"/>
      <c r="L201" s="89"/>
    </row>
    <row r="202" spans="7:12" ht="12.75">
      <c r="G202" s="89"/>
      <c r="J202" s="89"/>
      <c r="L202" s="89"/>
    </row>
    <row r="203" spans="7:12" ht="12.75">
      <c r="G203" s="89"/>
      <c r="J203" s="89"/>
      <c r="L203" s="89"/>
    </row>
    <row r="204" spans="7:12" ht="12.75">
      <c r="G204" s="89"/>
      <c r="J204" s="89"/>
      <c r="L204" s="89"/>
    </row>
    <row r="205" spans="7:12" ht="12.75">
      <c r="G205" s="89"/>
      <c r="J205" s="89"/>
      <c r="L205" s="89"/>
    </row>
    <row r="206" spans="7:12" ht="12.75">
      <c r="G206" s="89"/>
      <c r="J206" s="89"/>
      <c r="L206" s="89"/>
    </row>
    <row r="207" spans="7:12" ht="12.75">
      <c r="G207" s="89"/>
      <c r="J207" s="89"/>
      <c r="L207" s="89"/>
    </row>
    <row r="208" spans="7:12" ht="12.75">
      <c r="G208" s="89"/>
      <c r="J208" s="89"/>
      <c r="L208" s="89"/>
    </row>
    <row r="209" spans="7:12" ht="12.75">
      <c r="G209" s="89"/>
      <c r="J209" s="89"/>
      <c r="L209" s="89"/>
    </row>
    <row r="210" spans="7:12" ht="12.75">
      <c r="G210" s="89"/>
      <c r="J210" s="89"/>
      <c r="L210" s="89"/>
    </row>
    <row r="211" spans="7:12" ht="12.75">
      <c r="G211" s="89"/>
      <c r="J211" s="89"/>
      <c r="L211" s="89"/>
    </row>
    <row r="212" spans="7:12" ht="12.75">
      <c r="G212" s="89"/>
      <c r="J212" s="89"/>
      <c r="L212" s="89"/>
    </row>
    <row r="213" spans="7:12" ht="12.75">
      <c r="G213" s="89"/>
      <c r="J213" s="89"/>
      <c r="L213" s="89"/>
    </row>
    <row r="214" spans="7:12" ht="12.75">
      <c r="G214" s="89"/>
      <c r="J214" s="89"/>
      <c r="L214" s="89"/>
    </row>
    <row r="215" spans="7:12" ht="12.75">
      <c r="G215" s="89"/>
      <c r="J215" s="89"/>
      <c r="L215" s="89"/>
    </row>
    <row r="216" spans="7:12" ht="12.75">
      <c r="G216" s="89"/>
      <c r="J216" s="89"/>
      <c r="L216" s="89"/>
    </row>
    <row r="217" spans="7:12" ht="12.75">
      <c r="G217" s="89"/>
      <c r="J217" s="89"/>
      <c r="L217" s="89"/>
    </row>
    <row r="218" spans="7:12" ht="12.75">
      <c r="G218" s="89"/>
      <c r="J218" s="89"/>
      <c r="L218" s="89"/>
    </row>
    <row r="219" spans="7:12" ht="12.75">
      <c r="G219" s="89"/>
      <c r="J219" s="89"/>
      <c r="L219" s="89"/>
    </row>
    <row r="220" spans="7:12" ht="12.75">
      <c r="G220" s="89"/>
      <c r="J220" s="89"/>
      <c r="L220" s="89"/>
    </row>
    <row r="221" spans="7:12" ht="12.75">
      <c r="G221" s="89"/>
      <c r="J221" s="89"/>
      <c r="L221" s="89"/>
    </row>
    <row r="222" spans="7:12" ht="12.75">
      <c r="G222" s="89"/>
      <c r="J222" s="89"/>
      <c r="L222" s="89"/>
    </row>
    <row r="223" spans="7:12" ht="12.75">
      <c r="G223" s="89"/>
      <c r="J223" s="89"/>
      <c r="L223" s="89"/>
    </row>
    <row r="224" spans="7:12" ht="12.75">
      <c r="G224" s="89"/>
      <c r="J224" s="89"/>
      <c r="L224" s="89"/>
    </row>
    <row r="225" spans="7:12" ht="12.75">
      <c r="G225" s="89"/>
      <c r="J225" s="89"/>
      <c r="L225" s="89"/>
    </row>
    <row r="226" spans="7:12" ht="12.75">
      <c r="G226" s="89"/>
      <c r="J226" s="89"/>
      <c r="L226" s="89"/>
    </row>
    <row r="227" spans="7:12" ht="12.75">
      <c r="G227" s="89"/>
      <c r="J227" s="89"/>
      <c r="L227" s="89"/>
    </row>
    <row r="228" spans="7:12" ht="12.75">
      <c r="G228" s="89"/>
      <c r="J228" s="89"/>
      <c r="L228" s="89"/>
    </row>
    <row r="229" spans="7:12" ht="12.75">
      <c r="G229" s="89"/>
      <c r="J229" s="89"/>
      <c r="L229" s="89"/>
    </row>
    <row r="230" spans="7:12" ht="12.75">
      <c r="G230" s="89"/>
      <c r="J230" s="89"/>
      <c r="L230" s="89"/>
    </row>
    <row r="231" spans="7:12" ht="12.75">
      <c r="G231" s="89"/>
      <c r="J231" s="89"/>
      <c r="L231" s="89"/>
    </row>
    <row r="232" spans="7:12" ht="12.75">
      <c r="G232" s="89"/>
      <c r="J232" s="89"/>
      <c r="L232" s="89"/>
    </row>
    <row r="233" spans="7:12" ht="12.75">
      <c r="G233" s="89"/>
      <c r="J233" s="89"/>
      <c r="L233" s="89"/>
    </row>
    <row r="234" spans="7:12" ht="12.75">
      <c r="G234" s="89"/>
      <c r="J234" s="89"/>
      <c r="L234" s="89"/>
    </row>
    <row r="235" spans="7:12" ht="12.75">
      <c r="G235" s="89"/>
      <c r="J235" s="89"/>
      <c r="L235" s="89"/>
    </row>
    <row r="236" spans="7:12" ht="12.75">
      <c r="G236" s="89"/>
      <c r="J236" s="89"/>
      <c r="L236" s="89"/>
    </row>
    <row r="237" spans="7:12" ht="12.75">
      <c r="G237" s="89"/>
      <c r="J237" s="89"/>
      <c r="L237" s="89"/>
    </row>
    <row r="238" spans="7:12" ht="12.75">
      <c r="G238" s="89"/>
      <c r="J238" s="89"/>
      <c r="L238" s="89"/>
    </row>
    <row r="239" spans="7:12" ht="12.75">
      <c r="G239" s="89"/>
      <c r="J239" s="89"/>
      <c r="L239" s="89"/>
    </row>
    <row r="240" spans="7:12" ht="12.75">
      <c r="G240" s="89"/>
      <c r="J240" s="89"/>
      <c r="L240" s="89"/>
    </row>
    <row r="241" spans="7:12" ht="12.75">
      <c r="G241" s="89"/>
      <c r="J241" s="89"/>
      <c r="L241" s="89"/>
    </row>
    <row r="242" spans="7:12" ht="12.75">
      <c r="G242" s="89"/>
      <c r="J242" s="89"/>
      <c r="L242" s="89"/>
    </row>
    <row r="243" spans="7:12" ht="12.75">
      <c r="G243" s="89"/>
      <c r="J243" s="89"/>
      <c r="L243" s="89"/>
    </row>
    <row r="244" spans="7:12" ht="12.75">
      <c r="G244" s="89"/>
      <c r="J244" s="89"/>
      <c r="L244" s="89"/>
    </row>
    <row r="245" spans="7:12" ht="12.75">
      <c r="G245" s="89"/>
      <c r="J245" s="89"/>
      <c r="L245" s="89"/>
    </row>
    <row r="246" spans="7:12" ht="12.75">
      <c r="G246" s="89"/>
      <c r="J246" s="89"/>
      <c r="L246" s="89"/>
    </row>
    <row r="247" spans="7:12" ht="12.75">
      <c r="G247" s="89"/>
      <c r="J247" s="89"/>
      <c r="L247" s="89"/>
    </row>
    <row r="248" spans="7:12" ht="12.75">
      <c r="G248" s="89"/>
      <c r="J248" s="89"/>
      <c r="L248" s="89"/>
    </row>
    <row r="249" spans="7:12" ht="12.75">
      <c r="G249" s="89"/>
      <c r="J249" s="89"/>
      <c r="L249" s="89"/>
    </row>
    <row r="250" spans="7:12" ht="12.75">
      <c r="G250" s="89"/>
      <c r="J250" s="89"/>
      <c r="L250" s="89"/>
    </row>
    <row r="251" spans="7:12" ht="12.75">
      <c r="G251" s="89"/>
      <c r="J251" s="89"/>
      <c r="L251" s="89"/>
    </row>
    <row r="252" spans="7:12" ht="12.75">
      <c r="G252" s="89"/>
      <c r="J252" s="89"/>
      <c r="L252" s="89"/>
    </row>
    <row r="253" spans="7:12" ht="12.75">
      <c r="G253" s="89"/>
      <c r="J253" s="89"/>
      <c r="L253" s="89"/>
    </row>
    <row r="254" spans="7:12" ht="12.75">
      <c r="G254" s="89"/>
      <c r="J254" s="89"/>
      <c r="L254" s="89"/>
    </row>
    <row r="255" spans="7:12" ht="12.75">
      <c r="G255" s="89"/>
      <c r="J255" s="89"/>
      <c r="L255" s="89"/>
    </row>
    <row r="256" spans="7:12" ht="12.75">
      <c r="G256" s="89"/>
      <c r="J256" s="89"/>
      <c r="L256" s="89"/>
    </row>
    <row r="257" spans="7:12" ht="12.75">
      <c r="G257" s="89"/>
      <c r="J257" s="89"/>
      <c r="L257" s="89"/>
    </row>
    <row r="258" spans="7:12" ht="12.75">
      <c r="G258" s="89"/>
      <c r="J258" s="89"/>
      <c r="L258" s="89"/>
    </row>
    <row r="259" spans="7:12" ht="12.75">
      <c r="G259" s="89"/>
      <c r="J259" s="89"/>
      <c r="L259" s="89"/>
    </row>
    <row r="260" spans="7:12" ht="12.75">
      <c r="G260" s="89"/>
      <c r="J260" s="89"/>
      <c r="L260" s="89"/>
    </row>
    <row r="261" spans="7:12" ht="12.75">
      <c r="G261" s="89"/>
      <c r="J261" s="89"/>
      <c r="L261" s="89"/>
    </row>
    <row r="262" spans="7:12" ht="12.75">
      <c r="G262" s="89"/>
      <c r="J262" s="89"/>
      <c r="L262" s="89"/>
    </row>
    <row r="263" spans="7:12" ht="12.75">
      <c r="G263" s="89"/>
      <c r="J263" s="89"/>
      <c r="L263" s="89"/>
    </row>
    <row r="264" spans="7:12" ht="12.75">
      <c r="G264" s="89"/>
      <c r="J264" s="89"/>
      <c r="L264" s="89"/>
    </row>
    <row r="265" spans="7:12" ht="12.75">
      <c r="G265" s="89"/>
      <c r="J265" s="89"/>
      <c r="L265" s="89"/>
    </row>
    <row r="266" spans="7:12" ht="12.75">
      <c r="G266" s="89"/>
      <c r="J266" s="89"/>
      <c r="L266" s="89"/>
    </row>
    <row r="267" spans="7:12" ht="12.75">
      <c r="G267" s="89"/>
      <c r="J267" s="89"/>
      <c r="L267" s="89"/>
    </row>
    <row r="268" spans="7:12" ht="12.75">
      <c r="G268" s="89"/>
      <c r="J268" s="89"/>
      <c r="L268" s="89"/>
    </row>
    <row r="269" spans="7:12" ht="12.75">
      <c r="G269" s="89"/>
      <c r="J269" s="89"/>
      <c r="L269" s="89"/>
    </row>
    <row r="270" spans="7:12" ht="12.75">
      <c r="G270" s="89"/>
      <c r="J270" s="89"/>
      <c r="L270" s="89"/>
    </row>
    <row r="271" spans="7:12" ht="12.75">
      <c r="G271" s="89"/>
      <c r="J271" s="89"/>
      <c r="L271" s="89"/>
    </row>
    <row r="272" spans="7:12" ht="12.75">
      <c r="G272" s="89"/>
      <c r="J272" s="89"/>
      <c r="L272" s="89"/>
    </row>
    <row r="273" spans="7:12" ht="12.75">
      <c r="G273" s="89"/>
      <c r="J273" s="89"/>
      <c r="L273" s="89"/>
    </row>
    <row r="274" spans="7:12" ht="12.75">
      <c r="G274" s="89"/>
      <c r="J274" s="89"/>
      <c r="L274" s="89"/>
    </row>
    <row r="275" spans="7:12" ht="12.75">
      <c r="G275" s="89"/>
      <c r="J275" s="89"/>
      <c r="L275" s="89"/>
    </row>
    <row r="276" spans="7:12" ht="12.75">
      <c r="G276" s="89"/>
      <c r="J276" s="89"/>
      <c r="L276" s="89"/>
    </row>
    <row r="277" spans="7:12" ht="12.75">
      <c r="G277" s="89"/>
      <c r="J277" s="89"/>
      <c r="L277" s="89"/>
    </row>
    <row r="278" spans="7:12" ht="12.75">
      <c r="G278" s="89"/>
      <c r="J278" s="89"/>
      <c r="L278" s="89"/>
    </row>
    <row r="279" spans="7:12" ht="12.75">
      <c r="G279" s="89"/>
      <c r="J279" s="89"/>
      <c r="L279" s="89"/>
    </row>
    <row r="280" spans="7:12" ht="12.75">
      <c r="G280" s="89"/>
      <c r="J280" s="89"/>
      <c r="L280" s="89"/>
    </row>
    <row r="281" spans="7:12" ht="12.75">
      <c r="G281" s="89"/>
      <c r="J281" s="89"/>
      <c r="L281" s="89"/>
    </row>
    <row r="282" spans="7:12" ht="12.75">
      <c r="G282" s="89"/>
      <c r="J282" s="89"/>
      <c r="L282" s="89"/>
    </row>
    <row r="283" spans="7:12" ht="12.75">
      <c r="G283" s="89"/>
      <c r="J283" s="89"/>
      <c r="L283" s="89"/>
    </row>
    <row r="284" spans="7:12" ht="12.75">
      <c r="G284" s="89"/>
      <c r="J284" s="89"/>
      <c r="L284" s="89"/>
    </row>
    <row r="285" spans="7:12" ht="12.75">
      <c r="G285" s="89"/>
      <c r="J285" s="89"/>
      <c r="L285" s="89"/>
    </row>
    <row r="286" spans="7:12" ht="12.75">
      <c r="G286" s="89"/>
      <c r="J286" s="89"/>
      <c r="L286" s="89"/>
    </row>
    <row r="287" spans="7:12" ht="12.75">
      <c r="G287" s="89"/>
      <c r="J287" s="89"/>
      <c r="L287" s="89"/>
    </row>
    <row r="288" spans="7:12" ht="12.75">
      <c r="G288" s="89"/>
      <c r="J288" s="89"/>
      <c r="L288" s="89"/>
    </row>
    <row r="289" spans="7:12" ht="12.75">
      <c r="G289" s="89"/>
      <c r="J289" s="89"/>
      <c r="L289" s="89"/>
    </row>
    <row r="290" spans="7:12" ht="12.75">
      <c r="G290" s="89"/>
      <c r="J290" s="89"/>
      <c r="L290" s="89"/>
    </row>
    <row r="291" spans="7:12" ht="12.75">
      <c r="G291" s="89"/>
      <c r="J291" s="89"/>
      <c r="L291" s="89"/>
    </row>
    <row r="292" spans="7:12" ht="12.75">
      <c r="G292" s="89"/>
      <c r="J292" s="89"/>
      <c r="L292" s="89"/>
    </row>
    <row r="293" spans="7:12" ht="12.75">
      <c r="G293" s="89"/>
      <c r="J293" s="89"/>
      <c r="L293" s="89"/>
    </row>
    <row r="294" spans="7:12" ht="12.75">
      <c r="G294" s="89"/>
      <c r="J294" s="89"/>
      <c r="L294" s="89"/>
    </row>
    <row r="295" spans="7:12" ht="12.75">
      <c r="G295" s="89"/>
      <c r="J295" s="89"/>
      <c r="L295" s="89"/>
    </row>
    <row r="296" spans="7:12" ht="12.75">
      <c r="G296" s="89"/>
      <c r="J296" s="89"/>
      <c r="L296" s="89"/>
    </row>
    <row r="297" spans="7:12" ht="12.75">
      <c r="G297" s="89"/>
      <c r="J297" s="89"/>
      <c r="L297" s="89"/>
    </row>
    <row r="298" spans="7:12" ht="12.75">
      <c r="G298" s="89"/>
      <c r="J298" s="89"/>
      <c r="L298" s="89"/>
    </row>
    <row r="299" spans="7:12" ht="12.75">
      <c r="G299" s="89"/>
      <c r="J299" s="89"/>
      <c r="L299" s="89"/>
    </row>
    <row r="300" spans="7:12" ht="12.75">
      <c r="G300" s="89"/>
      <c r="J300" s="89"/>
      <c r="L300" s="89"/>
    </row>
    <row r="301" spans="7:12" ht="12.75">
      <c r="G301" s="89"/>
      <c r="J301" s="89"/>
      <c r="L301" s="89"/>
    </row>
    <row r="302" spans="7:12" ht="12.75">
      <c r="G302" s="89"/>
      <c r="J302" s="89"/>
      <c r="L302" s="89"/>
    </row>
    <row r="303" spans="7:12" ht="12.75">
      <c r="G303" s="89"/>
      <c r="J303" s="89"/>
      <c r="L303" s="89"/>
    </row>
    <row r="304" spans="7:12" ht="12.75">
      <c r="G304" s="89"/>
      <c r="J304" s="89"/>
      <c r="L304" s="89"/>
    </row>
    <row r="305" spans="7:12" ht="12.75">
      <c r="G305" s="89"/>
      <c r="J305" s="89"/>
      <c r="L305" s="89"/>
    </row>
    <row r="306" spans="7:12" ht="12.75">
      <c r="G306" s="89"/>
      <c r="J306" s="89"/>
      <c r="L306" s="89"/>
    </row>
    <row r="307" spans="7:12" ht="12.75">
      <c r="G307" s="89"/>
      <c r="J307" s="89"/>
      <c r="L307" s="89"/>
    </row>
    <row r="308" spans="7:12" ht="12.75">
      <c r="G308" s="89"/>
      <c r="J308" s="89"/>
      <c r="L308" s="89"/>
    </row>
    <row r="309" spans="7:12" ht="12.75">
      <c r="G309" s="89"/>
      <c r="J309" s="89"/>
      <c r="L309" s="89"/>
    </row>
    <row r="310" spans="7:12" ht="12.75">
      <c r="G310" s="89"/>
      <c r="J310" s="89"/>
      <c r="L310" s="89"/>
    </row>
    <row r="311" spans="7:12" ht="12.75">
      <c r="G311" s="89"/>
      <c r="J311" s="89"/>
      <c r="L311" s="89"/>
    </row>
    <row r="312" spans="7:12" ht="12.75">
      <c r="G312" s="89"/>
      <c r="J312" s="89"/>
      <c r="L312" s="89"/>
    </row>
    <row r="313" spans="7:12" ht="12.75">
      <c r="G313" s="89"/>
      <c r="J313" s="89"/>
      <c r="L313" s="89"/>
    </row>
    <row r="314" spans="7:12" ht="12.75">
      <c r="G314" s="89"/>
      <c r="J314" s="89"/>
      <c r="L314" s="89"/>
    </row>
    <row r="315" spans="7:12" ht="12.75">
      <c r="G315" s="89"/>
      <c r="J315" s="89"/>
      <c r="L315" s="89"/>
    </row>
    <row r="316" spans="7:12" ht="12.75">
      <c r="G316" s="89"/>
      <c r="J316" s="89"/>
      <c r="L316" s="89"/>
    </row>
    <row r="317" spans="7:12" ht="12.75">
      <c r="G317" s="89"/>
      <c r="J317" s="89"/>
      <c r="L317" s="89"/>
    </row>
    <row r="318" spans="7:12" ht="12.75">
      <c r="G318" s="89"/>
      <c r="J318" s="89"/>
      <c r="L318" s="89"/>
    </row>
    <row r="319" spans="7:12" ht="12.75">
      <c r="G319" s="89"/>
      <c r="J319" s="89"/>
      <c r="L319" s="89"/>
    </row>
    <row r="320" spans="7:12" ht="12.75">
      <c r="G320" s="89"/>
      <c r="J320" s="89"/>
      <c r="L320" s="89"/>
    </row>
    <row r="321" spans="7:12" ht="12.75">
      <c r="G321" s="89"/>
      <c r="J321" s="89"/>
      <c r="L321" s="89"/>
    </row>
    <row r="322" spans="7:12" ht="12.75">
      <c r="G322" s="89"/>
      <c r="J322" s="89"/>
      <c r="L322" s="89"/>
    </row>
    <row r="323" spans="7:12" ht="12.75">
      <c r="G323" s="89"/>
      <c r="J323" s="89"/>
      <c r="L323" s="89"/>
    </row>
    <row r="324" spans="7:12" ht="12.75">
      <c r="G324" s="89"/>
      <c r="J324" s="89"/>
      <c r="L324" s="89"/>
    </row>
    <row r="325" spans="7:12" ht="12.75">
      <c r="G325" s="89"/>
      <c r="J325" s="89"/>
      <c r="L325" s="89"/>
    </row>
    <row r="326" spans="7:12" ht="12.75">
      <c r="G326" s="89"/>
      <c r="J326" s="89"/>
      <c r="L326" s="89"/>
    </row>
    <row r="327" spans="7:12" ht="12.75">
      <c r="G327" s="89"/>
      <c r="J327" s="89"/>
      <c r="L327" s="89"/>
    </row>
    <row r="328" spans="7:12" ht="12.75">
      <c r="G328" s="89"/>
      <c r="J328" s="89"/>
      <c r="L328" s="89"/>
    </row>
    <row r="329" spans="7:12" ht="12.75">
      <c r="G329" s="89"/>
      <c r="J329" s="89"/>
      <c r="L329" s="89"/>
    </row>
    <row r="330" spans="7:12" ht="12.75">
      <c r="G330" s="89"/>
      <c r="J330" s="89"/>
      <c r="L330" s="89"/>
    </row>
    <row r="331" spans="7:12" ht="12.75">
      <c r="G331" s="89"/>
      <c r="J331" s="89"/>
      <c r="L331" s="89"/>
    </row>
    <row r="332" spans="7:12" ht="12.75">
      <c r="G332" s="89"/>
      <c r="J332" s="89"/>
      <c r="L332" s="89"/>
    </row>
    <row r="333" spans="7:12" ht="12.75">
      <c r="G333" s="89"/>
      <c r="J333" s="89"/>
      <c r="L333" s="89"/>
    </row>
    <row r="334" spans="7:12" ht="12.75">
      <c r="G334" s="89"/>
      <c r="J334" s="89"/>
      <c r="L334" s="89"/>
    </row>
    <row r="335" spans="7:12" ht="12.75">
      <c r="G335" s="89"/>
      <c r="J335" s="89"/>
      <c r="L335" s="89"/>
    </row>
    <row r="336" spans="7:12" ht="12.75">
      <c r="G336" s="89"/>
      <c r="J336" s="89"/>
      <c r="L336" s="89"/>
    </row>
    <row r="337" spans="7:12" ht="12.75">
      <c r="G337" s="89"/>
      <c r="J337" s="89"/>
      <c r="L337" s="89"/>
    </row>
    <row r="338" spans="7:12" ht="12.75">
      <c r="G338" s="89"/>
      <c r="J338" s="89"/>
      <c r="L338" s="89"/>
    </row>
    <row r="339" spans="7:12" ht="12.75">
      <c r="G339" s="89"/>
      <c r="J339" s="89"/>
      <c r="L339" s="89"/>
    </row>
    <row r="340" spans="7:12" ht="12.75">
      <c r="G340" s="89"/>
      <c r="J340" s="89"/>
      <c r="L340" s="89"/>
    </row>
    <row r="341" spans="7:12" ht="12.75">
      <c r="G341" s="89"/>
      <c r="J341" s="89"/>
      <c r="L341" s="89"/>
    </row>
    <row r="342" spans="7:12" ht="12.75">
      <c r="G342" s="89"/>
      <c r="J342" s="89"/>
      <c r="L342" s="89"/>
    </row>
    <row r="343" spans="7:12" ht="12.75">
      <c r="G343" s="89"/>
      <c r="J343" s="89"/>
      <c r="L343" s="89"/>
    </row>
    <row r="344" spans="7:12" ht="12.75">
      <c r="G344" s="89"/>
      <c r="J344" s="89"/>
      <c r="L344" s="89"/>
    </row>
    <row r="345" spans="7:12" ht="12.75">
      <c r="G345" s="89"/>
      <c r="J345" s="89"/>
      <c r="L345" s="89"/>
    </row>
    <row r="346" spans="7:12" ht="12.75">
      <c r="G346" s="89"/>
      <c r="J346" s="89"/>
      <c r="L346" s="89"/>
    </row>
    <row r="347" spans="7:12" ht="12.75">
      <c r="G347" s="89"/>
      <c r="J347" s="89"/>
      <c r="L347" s="89"/>
    </row>
    <row r="348" spans="7:12" ht="12.75">
      <c r="G348" s="89"/>
      <c r="J348" s="89"/>
      <c r="L348" s="89"/>
    </row>
    <row r="349" spans="7:12" ht="12.75">
      <c r="G349" s="89"/>
      <c r="J349" s="89"/>
      <c r="L349" s="89"/>
    </row>
    <row r="350" spans="7:12" ht="12.75">
      <c r="G350" s="89"/>
      <c r="J350" s="89"/>
      <c r="L350" s="89"/>
    </row>
    <row r="351" spans="7:12" ht="12.75">
      <c r="G351" s="89"/>
      <c r="J351" s="89"/>
      <c r="L351" s="89"/>
    </row>
    <row r="352" spans="7:12" ht="12.75">
      <c r="G352" s="89"/>
      <c r="J352" s="89"/>
      <c r="L352" s="89"/>
    </row>
    <row r="353" spans="7:12" ht="12.75">
      <c r="G353" s="89"/>
      <c r="J353" s="89"/>
      <c r="L353" s="89"/>
    </row>
    <row r="354" spans="7:12" ht="12.75">
      <c r="G354" s="89"/>
      <c r="J354" s="89"/>
      <c r="L354" s="89"/>
    </row>
    <row r="355" spans="7:12" ht="12.75">
      <c r="G355" s="89"/>
      <c r="J355" s="89"/>
      <c r="L355" s="89"/>
    </row>
    <row r="356" spans="7:12" ht="12.75">
      <c r="G356" s="89"/>
      <c r="J356" s="89"/>
      <c r="L356" s="89"/>
    </row>
    <row r="357" spans="7:12" ht="12.75">
      <c r="G357" s="89"/>
      <c r="J357" s="89"/>
      <c r="L357" s="89"/>
    </row>
    <row r="358" spans="7:12" ht="12.75">
      <c r="G358" s="89"/>
      <c r="J358" s="89"/>
      <c r="L358" s="89"/>
    </row>
    <row r="359" spans="7:12" ht="12.75">
      <c r="G359" s="89"/>
      <c r="J359" s="89"/>
      <c r="L359" s="89"/>
    </row>
    <row r="360" spans="7:12" ht="12.75">
      <c r="G360" s="89"/>
      <c r="J360" s="89"/>
      <c r="L360" s="89"/>
    </row>
    <row r="361" spans="7:12" ht="12.75">
      <c r="G361" s="89"/>
      <c r="J361" s="89"/>
      <c r="L361" s="89"/>
    </row>
    <row r="362" spans="7:12" ht="12.75">
      <c r="G362" s="89"/>
      <c r="J362" s="89"/>
      <c r="L362" s="89"/>
    </row>
    <row r="363" spans="7:12" ht="12.75">
      <c r="G363" s="89"/>
      <c r="J363" s="89"/>
      <c r="L363" s="89"/>
    </row>
    <row r="364" spans="7:12" ht="12.75">
      <c r="G364" s="89"/>
      <c r="J364" s="89"/>
      <c r="L364" s="89"/>
    </row>
    <row r="365" spans="7:12" ht="12.75">
      <c r="G365" s="89"/>
      <c r="J365" s="89"/>
      <c r="L365" s="89"/>
    </row>
    <row r="366" spans="7:12" ht="12.75">
      <c r="G366" s="89"/>
      <c r="J366" s="89"/>
      <c r="L366" s="89"/>
    </row>
    <row r="367" spans="7:12" ht="12.75">
      <c r="G367" s="89"/>
      <c r="J367" s="89"/>
      <c r="L367" s="89"/>
    </row>
    <row r="368" spans="7:12" ht="12.75">
      <c r="G368" s="89"/>
      <c r="J368" s="89"/>
      <c r="L368" s="89"/>
    </row>
    <row r="369" spans="7:12" ht="12.75">
      <c r="G369" s="89"/>
      <c r="J369" s="89"/>
      <c r="L369" s="89"/>
    </row>
    <row r="370" spans="7:12" ht="12.75">
      <c r="G370" s="89"/>
      <c r="J370" s="89"/>
      <c r="L370" s="89"/>
    </row>
    <row r="371" spans="7:12" ht="12.75">
      <c r="G371" s="89"/>
      <c r="J371" s="89"/>
      <c r="L371" s="89"/>
    </row>
    <row r="372" spans="7:12" ht="12.75">
      <c r="G372" s="89"/>
      <c r="J372" s="89"/>
      <c r="L372" s="89"/>
    </row>
    <row r="373" spans="7:12" ht="12.75">
      <c r="G373" s="89"/>
      <c r="J373" s="89"/>
      <c r="L373" s="89"/>
    </row>
    <row r="374" spans="7:12" ht="12.75">
      <c r="G374" s="89"/>
      <c r="J374" s="89"/>
      <c r="L374" s="89"/>
    </row>
    <row r="375" spans="7:12" ht="12.75">
      <c r="G375" s="89"/>
      <c r="J375" s="89"/>
      <c r="L375" s="89"/>
    </row>
    <row r="376" spans="7:12" ht="12.75">
      <c r="G376" s="89"/>
      <c r="J376" s="89"/>
      <c r="L376" s="89"/>
    </row>
    <row r="377" spans="7:12" ht="12.75">
      <c r="G377" s="89"/>
      <c r="J377" s="89"/>
      <c r="L377" s="89"/>
    </row>
    <row r="378" spans="7:12" ht="12.75">
      <c r="G378" s="89"/>
      <c r="J378" s="89"/>
      <c r="L378" s="89"/>
    </row>
    <row r="379" spans="7:12" ht="12.75">
      <c r="G379" s="89"/>
      <c r="J379" s="89"/>
      <c r="L379" s="89"/>
    </row>
    <row r="380" spans="7:12" ht="12.75">
      <c r="G380" s="89"/>
      <c r="J380" s="89"/>
      <c r="L380" s="89"/>
    </row>
    <row r="381" spans="7:12" ht="12.75">
      <c r="G381" s="89"/>
      <c r="J381" s="89"/>
      <c r="L381" s="89"/>
    </row>
    <row r="382" spans="7:12" ht="12.75">
      <c r="G382" s="89"/>
      <c r="J382" s="89"/>
      <c r="L382" s="89"/>
    </row>
    <row r="383" spans="7:12" ht="12.75">
      <c r="G383" s="89"/>
      <c r="J383" s="89"/>
      <c r="L383" s="89"/>
    </row>
    <row r="384" spans="7:12" ht="12.75">
      <c r="G384" s="89"/>
      <c r="J384" s="89"/>
      <c r="L384" s="89"/>
    </row>
    <row r="385" spans="7:12" ht="12.75">
      <c r="G385" s="89"/>
      <c r="J385" s="89"/>
      <c r="L385" s="89"/>
    </row>
    <row r="386" spans="7:12" ht="12.75">
      <c r="G386" s="89"/>
      <c r="J386" s="89"/>
      <c r="L386" s="89"/>
    </row>
    <row r="387" spans="7:12" ht="12.75">
      <c r="G387" s="89"/>
      <c r="J387" s="89"/>
      <c r="L387" s="89"/>
    </row>
    <row r="388" spans="7:12" ht="12.75">
      <c r="G388" s="89"/>
      <c r="J388" s="89"/>
      <c r="L388" s="89"/>
    </row>
    <row r="389" spans="7:12" ht="12.75">
      <c r="G389" s="89"/>
      <c r="J389" s="89"/>
      <c r="L389" s="89"/>
    </row>
    <row r="390" spans="7:12" ht="12.75">
      <c r="G390" s="89"/>
      <c r="J390" s="89"/>
      <c r="L390" s="89"/>
    </row>
    <row r="391" spans="7:12" ht="12.75">
      <c r="G391" s="89"/>
      <c r="J391" s="89"/>
      <c r="L391" s="89"/>
    </row>
    <row r="392" spans="7:12" ht="12.75">
      <c r="G392" s="89"/>
      <c r="J392" s="89"/>
      <c r="L392" s="89"/>
    </row>
    <row r="393" spans="7:12" ht="12.75">
      <c r="G393" s="89"/>
      <c r="J393" s="89"/>
      <c r="L393" s="89"/>
    </row>
    <row r="394" spans="7:12" ht="12.75">
      <c r="G394" s="89"/>
      <c r="J394" s="89"/>
      <c r="L394" s="89"/>
    </row>
    <row r="395" spans="7:12" ht="12.75">
      <c r="G395" s="89"/>
      <c r="J395" s="89"/>
      <c r="L395" s="89"/>
    </row>
    <row r="396" spans="7:12" ht="12.75">
      <c r="G396" s="89"/>
      <c r="J396" s="89"/>
      <c r="L396" s="89"/>
    </row>
    <row r="397" spans="7:12" ht="12.75">
      <c r="G397" s="89"/>
      <c r="J397" s="89"/>
      <c r="L397" s="89"/>
    </row>
    <row r="398" spans="7:12" ht="12.75">
      <c r="G398" s="89"/>
      <c r="J398" s="89"/>
      <c r="L398" s="89"/>
    </row>
    <row r="399" spans="7:12" ht="12.75">
      <c r="G399" s="89"/>
      <c r="J399" s="89"/>
      <c r="L399" s="89"/>
    </row>
    <row r="400" spans="7:12" ht="12.75">
      <c r="G400" s="89"/>
      <c r="J400" s="89"/>
      <c r="L400" s="89"/>
    </row>
    <row r="401" spans="7:12" ht="12.75">
      <c r="G401" s="89"/>
      <c r="J401" s="89"/>
      <c r="L401" s="89"/>
    </row>
    <row r="402" spans="7:12" ht="12.75">
      <c r="G402" s="89"/>
      <c r="J402" s="89"/>
      <c r="L402" s="89"/>
    </row>
    <row r="403" spans="7:12" ht="12.75">
      <c r="G403" s="89"/>
      <c r="J403" s="89"/>
      <c r="L403" s="89"/>
    </row>
    <row r="404" spans="7:12" ht="12.75">
      <c r="G404" s="89"/>
      <c r="J404" s="89"/>
      <c r="L404" s="89"/>
    </row>
    <row r="405" spans="7:12" ht="12.75">
      <c r="G405" s="89"/>
      <c r="J405" s="89"/>
      <c r="L405" s="89"/>
    </row>
    <row r="406" spans="7:12" ht="12.75">
      <c r="G406" s="89"/>
      <c r="J406" s="89"/>
      <c r="L406" s="89"/>
    </row>
    <row r="407" spans="7:12" ht="12.75">
      <c r="G407" s="89"/>
      <c r="J407" s="89"/>
      <c r="L407" s="89"/>
    </row>
    <row r="408" spans="7:12" ht="12.75">
      <c r="G408" s="89"/>
      <c r="J408" s="89"/>
      <c r="L408" s="89"/>
    </row>
    <row r="409" spans="7:12" ht="12.75">
      <c r="G409" s="89"/>
      <c r="J409" s="89"/>
      <c r="L409" s="89"/>
    </row>
    <row r="410" spans="7:12" ht="12.75">
      <c r="G410" s="89"/>
      <c r="J410" s="89"/>
      <c r="L410" s="89"/>
    </row>
    <row r="411" spans="7:12" ht="12.75">
      <c r="G411" s="89"/>
      <c r="J411" s="89"/>
      <c r="L411" s="89"/>
    </row>
    <row r="412" spans="7:12" ht="12.75">
      <c r="G412" s="89"/>
      <c r="J412" s="89"/>
      <c r="L412" s="89"/>
    </row>
    <row r="413" spans="7:12" ht="12.75">
      <c r="G413" s="89"/>
      <c r="J413" s="89"/>
      <c r="L413" s="89"/>
    </row>
    <row r="414" spans="7:12" ht="12.75">
      <c r="G414" s="89"/>
      <c r="J414" s="89"/>
      <c r="L414" s="89"/>
    </row>
    <row r="415" spans="7:12" ht="12.75">
      <c r="G415" s="89"/>
      <c r="J415" s="89"/>
      <c r="L415" s="89"/>
    </row>
    <row r="416" spans="7:12" ht="12.75">
      <c r="G416" s="89"/>
      <c r="J416" s="89"/>
      <c r="L416" s="89"/>
    </row>
    <row r="417" spans="7:12" ht="12.75">
      <c r="G417" s="89"/>
      <c r="J417" s="89"/>
      <c r="L417" s="89"/>
    </row>
    <row r="418" spans="7:12" ht="12.75">
      <c r="G418" s="89"/>
      <c r="J418" s="89"/>
      <c r="L418" s="89"/>
    </row>
    <row r="419" spans="7:12" ht="12.75">
      <c r="G419" s="89"/>
      <c r="J419" s="89"/>
      <c r="L419" s="89"/>
    </row>
    <row r="420" spans="7:12" ht="12.75">
      <c r="G420" s="89"/>
      <c r="J420" s="89"/>
      <c r="L420" s="89"/>
    </row>
    <row r="421" spans="7:12" ht="12.75">
      <c r="G421" s="89"/>
      <c r="J421" s="89"/>
      <c r="L421" s="89"/>
    </row>
    <row r="422" spans="7:12" ht="12.75">
      <c r="G422" s="89"/>
      <c r="J422" s="89"/>
      <c r="L422" s="89"/>
    </row>
    <row r="423" spans="7:12" ht="12.75">
      <c r="G423" s="89"/>
      <c r="J423" s="89"/>
      <c r="L423" s="89"/>
    </row>
    <row r="424" spans="7:12" ht="12.75">
      <c r="G424" s="89"/>
      <c r="J424" s="89"/>
      <c r="L424" s="89"/>
    </row>
    <row r="425" spans="7:12" ht="12.75">
      <c r="G425" s="89"/>
      <c r="J425" s="89"/>
      <c r="L425" s="89"/>
    </row>
    <row r="426" spans="7:12" ht="12.75">
      <c r="G426" s="89"/>
      <c r="J426" s="89"/>
      <c r="L426" s="89"/>
    </row>
    <row r="427" spans="7:12" ht="12.75">
      <c r="G427" s="89"/>
      <c r="J427" s="89"/>
      <c r="L427" s="89"/>
    </row>
    <row r="428" spans="7:12" ht="12.75">
      <c r="G428" s="89"/>
      <c r="J428" s="89"/>
      <c r="L428" s="89"/>
    </row>
    <row r="429" spans="7:12" ht="12.75">
      <c r="G429" s="89"/>
      <c r="J429" s="89"/>
      <c r="L429" s="89"/>
    </row>
    <row r="430" spans="7:12" ht="12.75">
      <c r="G430" s="89"/>
      <c r="J430" s="89"/>
      <c r="L430" s="89"/>
    </row>
    <row r="431" spans="7:12" ht="12.75">
      <c r="G431" s="89"/>
      <c r="J431" s="89"/>
      <c r="L431" s="89"/>
    </row>
    <row r="432" spans="7:12" ht="12.75">
      <c r="G432" s="89"/>
      <c r="J432" s="89"/>
      <c r="L432" s="89"/>
    </row>
    <row r="433" spans="7:12" ht="12.75">
      <c r="G433" s="89"/>
      <c r="J433" s="89"/>
      <c r="L433" s="89"/>
    </row>
    <row r="434" spans="7:12" ht="12.75">
      <c r="G434" s="89"/>
      <c r="J434" s="89"/>
      <c r="L434" s="89"/>
    </row>
    <row r="435" spans="7:12" ht="12.75">
      <c r="G435" s="89"/>
      <c r="J435" s="89"/>
      <c r="L435" s="89"/>
    </row>
    <row r="436" spans="7:12" ht="12.75">
      <c r="G436" s="89"/>
      <c r="J436" s="89"/>
      <c r="L436" s="89"/>
    </row>
    <row r="437" spans="7:12" ht="12.75">
      <c r="G437" s="89"/>
      <c r="J437" s="89"/>
      <c r="L437" s="89"/>
    </row>
    <row r="438" spans="7:12" ht="12.75">
      <c r="G438" s="89"/>
      <c r="J438" s="89"/>
      <c r="L438" s="89"/>
    </row>
    <row r="439" spans="7:12" ht="12.75">
      <c r="G439" s="89"/>
      <c r="J439" s="89"/>
      <c r="L439" s="89"/>
    </row>
    <row r="440" spans="7:12" ht="12.75">
      <c r="G440" s="89"/>
      <c r="J440" s="89"/>
      <c r="L440" s="89"/>
    </row>
    <row r="441" spans="7:12" ht="12.75">
      <c r="G441" s="89"/>
      <c r="J441" s="89"/>
      <c r="L441" s="89"/>
    </row>
    <row r="442" spans="7:12" ht="12.75">
      <c r="G442" s="89"/>
      <c r="J442" s="89"/>
      <c r="L442" s="89"/>
    </row>
    <row r="443" spans="7:12" ht="12.75">
      <c r="G443" s="89"/>
      <c r="J443" s="89"/>
      <c r="L443" s="89"/>
    </row>
    <row r="444" spans="7:12" ht="12.75">
      <c r="G444" s="89"/>
      <c r="J444" s="89"/>
      <c r="L444" s="89"/>
    </row>
    <row r="445" spans="7:12" ht="12.75">
      <c r="G445" s="89"/>
      <c r="J445" s="89"/>
      <c r="L445" s="89"/>
    </row>
    <row r="446" spans="7:12" ht="12.75">
      <c r="G446" s="89"/>
      <c r="J446" s="89"/>
      <c r="L446" s="89"/>
    </row>
    <row r="447" spans="7:12" ht="12.75">
      <c r="G447" s="89"/>
      <c r="J447" s="89"/>
      <c r="L447" s="89"/>
    </row>
    <row r="448" spans="7:12" ht="12.75">
      <c r="G448" s="89"/>
      <c r="J448" s="89"/>
      <c r="L448" s="89"/>
    </row>
    <row r="449" spans="7:12" ht="12.75">
      <c r="G449" s="89"/>
      <c r="J449" s="89"/>
      <c r="L449" s="89"/>
    </row>
    <row r="450" spans="7:12" ht="12.75">
      <c r="G450" s="89"/>
      <c r="J450" s="89"/>
      <c r="L450" s="89"/>
    </row>
    <row r="451" spans="7:12" ht="12.75">
      <c r="G451" s="89"/>
      <c r="J451" s="89"/>
      <c r="L451" s="89"/>
    </row>
    <row r="452" spans="7:12" ht="12.75">
      <c r="G452" s="89"/>
      <c r="J452" s="89"/>
      <c r="L452" s="89"/>
    </row>
    <row r="453" spans="7:12" ht="12.75">
      <c r="G453" s="89"/>
      <c r="J453" s="89"/>
      <c r="L453" s="89"/>
    </row>
    <row r="454" spans="7:12" ht="12.75">
      <c r="G454" s="89"/>
      <c r="J454" s="89"/>
      <c r="L454" s="89"/>
    </row>
    <row r="455" spans="7:12" ht="12.75">
      <c r="G455" s="89"/>
      <c r="J455" s="89"/>
      <c r="L455" s="89"/>
    </row>
    <row r="456" spans="7:12" ht="12.75">
      <c r="G456" s="89"/>
      <c r="J456" s="89"/>
      <c r="L456" s="89"/>
    </row>
    <row r="457" spans="7:12" ht="12.75">
      <c r="G457" s="89"/>
      <c r="J457" s="89"/>
      <c r="L457" s="89"/>
    </row>
    <row r="458" spans="7:12" ht="12.75">
      <c r="G458" s="89"/>
      <c r="J458" s="89"/>
      <c r="L458" s="89"/>
    </row>
    <row r="459" spans="7:12" ht="12.75">
      <c r="G459" s="89"/>
      <c r="J459" s="89"/>
      <c r="L459" s="89"/>
    </row>
    <row r="460" spans="7:12" ht="12.75">
      <c r="G460" s="89"/>
      <c r="J460" s="89"/>
      <c r="L460" s="89"/>
    </row>
    <row r="461" spans="7:12" ht="12.75">
      <c r="G461" s="89"/>
      <c r="J461" s="89"/>
      <c r="L461" s="89"/>
    </row>
    <row r="462" spans="7:12" ht="12.75">
      <c r="G462" s="89"/>
      <c r="J462" s="89"/>
      <c r="L462" s="89"/>
    </row>
    <row r="463" spans="7:12" ht="12.75">
      <c r="G463" s="89"/>
      <c r="J463" s="89"/>
      <c r="L463" s="89"/>
    </row>
    <row r="464" spans="7:12" ht="12.75">
      <c r="G464" s="89"/>
      <c r="J464" s="89"/>
      <c r="L464" s="89"/>
    </row>
    <row r="465" spans="7:12" ht="12.75">
      <c r="G465" s="89"/>
      <c r="J465" s="89"/>
      <c r="L465" s="89"/>
    </row>
    <row r="466" spans="7:12" ht="12.75">
      <c r="G466" s="89"/>
      <c r="J466" s="89"/>
      <c r="L466" s="89"/>
    </row>
    <row r="467" spans="7:12" ht="12.75">
      <c r="G467" s="89"/>
      <c r="J467" s="89"/>
      <c r="L467" s="89"/>
    </row>
    <row r="468" spans="7:12" ht="12.75">
      <c r="G468" s="89"/>
      <c r="J468" s="89"/>
      <c r="L468" s="89"/>
    </row>
    <row r="469" spans="7:12" ht="12.75">
      <c r="G469" s="89"/>
      <c r="J469" s="89"/>
      <c r="L469" s="89"/>
    </row>
    <row r="470" spans="7:12" ht="12.75">
      <c r="G470" s="89"/>
      <c r="J470" s="89"/>
      <c r="L470" s="89"/>
    </row>
    <row r="471" spans="7:12" ht="12.75">
      <c r="G471" s="89"/>
      <c r="J471" s="89"/>
      <c r="L471" s="89"/>
    </row>
    <row r="472" spans="7:12" ht="12.75">
      <c r="G472" s="89"/>
      <c r="J472" s="89"/>
      <c r="L472" s="89"/>
    </row>
    <row r="473" spans="7:12" ht="12.75">
      <c r="G473" s="89"/>
      <c r="J473" s="89"/>
      <c r="L473" s="89"/>
    </row>
    <row r="474" spans="7:12" ht="12.75">
      <c r="G474" s="89"/>
      <c r="J474" s="89"/>
      <c r="L474" s="89"/>
    </row>
    <row r="475" spans="7:12" ht="12.75">
      <c r="G475" s="89"/>
      <c r="J475" s="89"/>
      <c r="L475" s="89"/>
    </row>
    <row r="476" spans="7:12" ht="12.75">
      <c r="G476" s="89"/>
      <c r="J476" s="89"/>
      <c r="L476" s="89"/>
    </row>
    <row r="477" spans="7:12" ht="12.75">
      <c r="G477" s="89"/>
      <c r="J477" s="89"/>
      <c r="L477" s="89"/>
    </row>
    <row r="478" spans="7:12" ht="12.75">
      <c r="G478" s="89"/>
      <c r="J478" s="89"/>
      <c r="L478" s="89"/>
    </row>
    <row r="479" spans="7:12" ht="12.75">
      <c r="G479" s="89"/>
      <c r="J479" s="89"/>
      <c r="L479" s="89"/>
    </row>
    <row r="480" spans="7:12" ht="12.75">
      <c r="G480" s="89"/>
      <c r="J480" s="89"/>
      <c r="L480" s="89"/>
    </row>
    <row r="481" spans="7:12" ht="12.75">
      <c r="G481" s="89"/>
      <c r="J481" s="89"/>
      <c r="L481" s="89"/>
    </row>
    <row r="482" spans="7:12" ht="12.75">
      <c r="G482" s="89"/>
      <c r="J482" s="89"/>
      <c r="L482" s="89"/>
    </row>
    <row r="483" spans="7:12" ht="12.75">
      <c r="G483" s="89"/>
      <c r="J483" s="89"/>
      <c r="L483" s="89"/>
    </row>
    <row r="484" spans="7:12" ht="12.75">
      <c r="G484" s="89"/>
      <c r="J484" s="89"/>
      <c r="L484" s="89"/>
    </row>
    <row r="485" spans="7:12" ht="12.75">
      <c r="G485" s="89"/>
      <c r="J485" s="89"/>
      <c r="L485" s="89"/>
    </row>
    <row r="486" spans="7:12" ht="12.75">
      <c r="G486" s="89"/>
      <c r="J486" s="89"/>
      <c r="L486" s="89"/>
    </row>
    <row r="487" spans="7:12" ht="12.75">
      <c r="G487" s="89"/>
      <c r="J487" s="89"/>
      <c r="L487" s="89"/>
    </row>
    <row r="488" spans="7:12" ht="12.75">
      <c r="G488" s="89"/>
      <c r="J488" s="89"/>
      <c r="L488" s="89"/>
    </row>
    <row r="489" spans="7:12" ht="12.75">
      <c r="G489" s="89"/>
      <c r="J489" s="89"/>
      <c r="L489" s="89"/>
    </row>
    <row r="490" spans="7:12" ht="12.75">
      <c r="G490" s="89"/>
      <c r="J490" s="89"/>
      <c r="L490" s="89"/>
    </row>
    <row r="491" spans="7:12" ht="12.75">
      <c r="G491" s="89"/>
      <c r="J491" s="89"/>
      <c r="L491" s="89"/>
    </row>
    <row r="492" spans="7:12" ht="12.75">
      <c r="G492" s="89"/>
      <c r="J492" s="89"/>
      <c r="L492" s="89"/>
    </row>
    <row r="493" spans="7:12" ht="12.75">
      <c r="G493" s="89"/>
      <c r="J493" s="89"/>
      <c r="L493" s="89"/>
    </row>
    <row r="494" spans="7:12" ht="12.75">
      <c r="G494" s="89"/>
      <c r="J494" s="89"/>
      <c r="L494" s="89"/>
    </row>
    <row r="495" spans="7:12" ht="12.75">
      <c r="G495" s="89"/>
      <c r="J495" s="89"/>
      <c r="L495" s="89"/>
    </row>
    <row r="496" spans="7:12" ht="12.75">
      <c r="G496" s="89"/>
      <c r="J496" s="89"/>
      <c r="L496" s="89"/>
    </row>
    <row r="497" spans="7:12" ht="12.75">
      <c r="G497" s="89"/>
      <c r="J497" s="89"/>
      <c r="L497" s="89"/>
    </row>
    <row r="498" spans="7:12" ht="12.75">
      <c r="G498" s="89"/>
      <c r="J498" s="89"/>
      <c r="L498" s="89"/>
    </row>
    <row r="499" spans="7:12" ht="12.75">
      <c r="G499" s="89"/>
      <c r="J499" s="89"/>
      <c r="L499" s="89"/>
    </row>
    <row r="500" spans="7:12" ht="12.75">
      <c r="G500" s="89"/>
      <c r="J500" s="89"/>
      <c r="L500" s="89"/>
    </row>
    <row r="501" spans="7:12" ht="12.75">
      <c r="G501" s="89"/>
      <c r="J501" s="89"/>
      <c r="L501" s="89"/>
    </row>
    <row r="502" spans="7:12" ht="12.75">
      <c r="G502" s="89"/>
      <c r="J502" s="89"/>
      <c r="L502" s="89"/>
    </row>
    <row r="503" spans="7:12" ht="12.75">
      <c r="G503" s="89"/>
      <c r="J503" s="89"/>
      <c r="L503" s="89"/>
    </row>
    <row r="504" spans="7:12" ht="12.75">
      <c r="G504" s="89"/>
      <c r="J504" s="89"/>
      <c r="L504" s="89"/>
    </row>
    <row r="505" spans="7:12" ht="12.75">
      <c r="G505" s="89"/>
      <c r="J505" s="89"/>
      <c r="L505" s="89"/>
    </row>
    <row r="506" spans="7:12" ht="12.75">
      <c r="G506" s="89"/>
      <c r="J506" s="89"/>
      <c r="L506" s="89"/>
    </row>
    <row r="507" spans="7:12" ht="12.75">
      <c r="G507" s="89"/>
      <c r="J507" s="89"/>
      <c r="L507" s="89"/>
    </row>
    <row r="508" spans="7:12" ht="12.75">
      <c r="G508" s="89"/>
      <c r="J508" s="89"/>
      <c r="L508" s="89"/>
    </row>
    <row r="509" spans="7:12" ht="12.75">
      <c r="G509" s="89"/>
      <c r="J509" s="89"/>
      <c r="L509" s="89"/>
    </row>
    <row r="510" spans="7:12" ht="12.75">
      <c r="G510" s="89"/>
      <c r="J510" s="89"/>
      <c r="L510" s="89"/>
    </row>
    <row r="511" spans="7:12" ht="12.75">
      <c r="G511" s="89"/>
      <c r="J511" s="89"/>
      <c r="L511" s="89"/>
    </row>
    <row r="512" spans="7:12" ht="12.75">
      <c r="G512" s="89"/>
      <c r="J512" s="89"/>
      <c r="L512" s="89"/>
    </row>
    <row r="513" spans="7:12" ht="12.75">
      <c r="G513" s="89"/>
      <c r="J513" s="89"/>
      <c r="L513" s="89"/>
    </row>
    <row r="514" spans="7:12" ht="12.75">
      <c r="G514" s="89"/>
      <c r="J514" s="89"/>
      <c r="L514" s="89"/>
    </row>
    <row r="515" spans="7:12" ht="12.75">
      <c r="G515" s="89"/>
      <c r="J515" s="89"/>
      <c r="L515" s="89"/>
    </row>
    <row r="516" spans="7:12" ht="12.75">
      <c r="G516" s="89"/>
      <c r="J516" s="89"/>
      <c r="L516" s="89"/>
    </row>
    <row r="517" spans="7:12" ht="12.75">
      <c r="G517" s="89"/>
      <c r="J517" s="89"/>
      <c r="L517" s="89"/>
    </row>
    <row r="518" spans="7:12" ht="12.75">
      <c r="G518" s="89"/>
      <c r="J518" s="89"/>
      <c r="L518" s="89"/>
    </row>
    <row r="519" spans="7:12" ht="12.75">
      <c r="G519" s="89"/>
      <c r="J519" s="89"/>
      <c r="L519" s="89"/>
    </row>
    <row r="520" spans="7:12" ht="12.75">
      <c r="G520" s="89"/>
      <c r="J520" s="89"/>
      <c r="L520" s="89"/>
    </row>
    <row r="521" spans="7:12" ht="12.75">
      <c r="G521" s="89"/>
      <c r="J521" s="89"/>
      <c r="L521" s="89"/>
    </row>
    <row r="522" spans="7:12" ht="12.75">
      <c r="G522" s="89"/>
      <c r="J522" s="89"/>
      <c r="L522" s="89"/>
    </row>
    <row r="523" spans="7:12" ht="12.75">
      <c r="G523" s="89"/>
      <c r="J523" s="89"/>
      <c r="L523" s="89"/>
    </row>
    <row r="524" spans="7:12" ht="12.75">
      <c r="G524" s="89"/>
      <c r="J524" s="89"/>
      <c r="L524" s="89"/>
    </row>
    <row r="525" spans="7:12" ht="12.75">
      <c r="G525" s="89"/>
      <c r="J525" s="89"/>
      <c r="L525" s="89"/>
    </row>
    <row r="526" spans="7:12" ht="12.75">
      <c r="G526" s="89"/>
      <c r="J526" s="89"/>
      <c r="L526" s="89"/>
    </row>
    <row r="527" spans="7:12" ht="12.75">
      <c r="G527" s="89"/>
      <c r="J527" s="89"/>
      <c r="L527" s="89"/>
    </row>
    <row r="528" spans="7:12" ht="12.75">
      <c r="G528" s="89"/>
      <c r="J528" s="89"/>
      <c r="L528" s="89"/>
    </row>
    <row r="529" spans="7:12" ht="12.75">
      <c r="G529" s="89"/>
      <c r="J529" s="89"/>
      <c r="L529" s="89"/>
    </row>
    <row r="530" spans="7:12" ht="12.75">
      <c r="G530" s="89"/>
      <c r="J530" s="89"/>
      <c r="L530" s="89"/>
    </row>
    <row r="531" spans="7:12" ht="12.75">
      <c r="G531" s="89"/>
      <c r="J531" s="89"/>
      <c r="L531" s="89"/>
    </row>
    <row r="532" spans="7:12" ht="12.75">
      <c r="G532" s="89"/>
      <c r="J532" s="89"/>
      <c r="L532" s="89"/>
    </row>
    <row r="533" spans="7:12" ht="12.75">
      <c r="G533" s="89"/>
      <c r="J533" s="89"/>
      <c r="L533" s="89"/>
    </row>
    <row r="534" spans="7:12" ht="12.75">
      <c r="G534" s="89"/>
      <c r="J534" s="89"/>
      <c r="L534" s="89"/>
    </row>
    <row r="535" spans="7:12" ht="12.75">
      <c r="G535" s="89"/>
      <c r="J535" s="89"/>
      <c r="L535" s="89"/>
    </row>
    <row r="536" spans="7:12" ht="12.75">
      <c r="G536" s="89"/>
      <c r="J536" s="89"/>
      <c r="L536" s="89"/>
    </row>
    <row r="537" spans="7:12" ht="12.75">
      <c r="G537" s="89"/>
      <c r="J537" s="89"/>
      <c r="L537" s="89"/>
    </row>
    <row r="538" spans="7:12" ht="12.75">
      <c r="G538" s="89"/>
      <c r="J538" s="89"/>
      <c r="L538" s="89"/>
    </row>
    <row r="539" spans="7:12" ht="12.75">
      <c r="G539" s="89"/>
      <c r="J539" s="89"/>
      <c r="L539" s="89"/>
    </row>
    <row r="540" spans="7:12" ht="12.75">
      <c r="G540" s="89"/>
      <c r="J540" s="89"/>
      <c r="L540" s="89"/>
    </row>
    <row r="541" spans="7:12" ht="12.75">
      <c r="G541" s="89"/>
      <c r="J541" s="89"/>
      <c r="L541" s="89"/>
    </row>
    <row r="542" spans="7:12" ht="12.75">
      <c r="G542" s="89"/>
      <c r="J542" s="89"/>
      <c r="L542" s="89"/>
    </row>
    <row r="543" spans="7:12" ht="12.75">
      <c r="G543" s="89"/>
      <c r="J543" s="89"/>
      <c r="L543" s="89"/>
    </row>
    <row r="544" spans="7:12" ht="12.75">
      <c r="G544" s="89"/>
      <c r="J544" s="89"/>
      <c r="L544" s="89"/>
    </row>
    <row r="545" spans="7:12" ht="12.75">
      <c r="G545" s="89"/>
      <c r="J545" s="89"/>
      <c r="L545" s="89"/>
    </row>
    <row r="546" spans="7:12" ht="12.75">
      <c r="G546" s="89"/>
      <c r="J546" s="89"/>
      <c r="L546" s="89"/>
    </row>
    <row r="547" spans="7:12" ht="12.75">
      <c r="G547" s="89"/>
      <c r="J547" s="89"/>
      <c r="L547" s="89"/>
    </row>
    <row r="548" spans="7:12" ht="12.75">
      <c r="G548" s="89"/>
      <c r="J548" s="89"/>
      <c r="L548" s="89"/>
    </row>
    <row r="549" spans="7:12" ht="12.75">
      <c r="G549" s="89"/>
      <c r="J549" s="89"/>
      <c r="L549" s="89"/>
    </row>
    <row r="550" spans="7:12" ht="12.75">
      <c r="G550" s="89"/>
      <c r="J550" s="89"/>
      <c r="L550" s="89"/>
    </row>
    <row r="551" spans="7:12" ht="12.75">
      <c r="G551" s="89"/>
      <c r="J551" s="89"/>
      <c r="L551" s="89"/>
    </row>
    <row r="552" spans="7:12" ht="12.75">
      <c r="G552" s="89"/>
      <c r="J552" s="89"/>
      <c r="L552" s="89"/>
    </row>
    <row r="553" spans="7:12" ht="12.75">
      <c r="G553" s="89"/>
      <c r="J553" s="89"/>
      <c r="L553" s="89"/>
    </row>
    <row r="554" spans="7:12" ht="12.75">
      <c r="G554" s="89"/>
      <c r="J554" s="89"/>
      <c r="L554" s="89"/>
    </row>
    <row r="555" spans="7:12" ht="12.75">
      <c r="G555" s="89"/>
      <c r="J555" s="89"/>
      <c r="L555" s="89"/>
    </row>
    <row r="556" spans="7:12" ht="12.75">
      <c r="G556" s="89"/>
      <c r="J556" s="89"/>
      <c r="L556" s="89"/>
    </row>
    <row r="557" spans="7:12" ht="12.75">
      <c r="G557" s="89"/>
      <c r="J557" s="89"/>
      <c r="L557" s="89"/>
    </row>
    <row r="558" spans="7:12" ht="12.75">
      <c r="G558" s="89"/>
      <c r="J558" s="89"/>
      <c r="L558" s="89"/>
    </row>
    <row r="559" spans="7:12" ht="12.75">
      <c r="G559" s="89"/>
      <c r="J559" s="89"/>
      <c r="L559" s="89"/>
    </row>
    <row r="560" spans="7:12" ht="12.75">
      <c r="G560" s="89"/>
      <c r="J560" s="89"/>
      <c r="L560" s="89"/>
    </row>
    <row r="561" spans="7:12" ht="12.75">
      <c r="G561" s="89"/>
      <c r="J561" s="89"/>
      <c r="L561" s="89"/>
    </row>
  </sheetData>
  <sheetProtection/>
  <mergeCells count="11">
    <mergeCell ref="I2:K2"/>
    <mergeCell ref="I1:K1"/>
    <mergeCell ref="I4:K4"/>
    <mergeCell ref="A7:K7"/>
    <mergeCell ref="A127:B127"/>
    <mergeCell ref="A128:B128"/>
    <mergeCell ref="A129:B129"/>
    <mergeCell ref="B8:K8"/>
    <mergeCell ref="A10:K10"/>
    <mergeCell ref="A9:K9"/>
    <mergeCell ref="I3:K3"/>
  </mergeCells>
  <printOptions/>
  <pageMargins left="0.25" right="0.25" top="0.75" bottom="0.75" header="0.3" footer="0.3"/>
  <pageSetup fitToHeight="2" fitToWidth="2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9"/>
  <sheetViews>
    <sheetView zoomScalePageLayoutView="0" workbookViewId="0" topLeftCell="A23">
      <selection activeCell="A1" sqref="A1:D41"/>
    </sheetView>
  </sheetViews>
  <sheetFormatPr defaultColWidth="9.00390625" defaultRowHeight="12.75"/>
  <cols>
    <col min="1" max="1" width="8.00390625" style="13" customWidth="1"/>
    <col min="2" max="2" width="39.75390625" style="13" customWidth="1"/>
    <col min="3" max="3" width="14.00390625" style="13" customWidth="1"/>
    <col min="4" max="4" width="11.125" style="13" customWidth="1"/>
    <col min="5" max="5" width="11.75390625" style="18" customWidth="1"/>
    <col min="6" max="6" width="8.125" style="13" customWidth="1"/>
    <col min="7" max="7" width="31.00390625" style="13" customWidth="1"/>
    <col min="8" max="8" width="9.125" style="13" customWidth="1"/>
    <col min="9" max="9" width="7.125" style="13" customWidth="1"/>
    <col min="10" max="10" width="9.125" style="13" customWidth="1"/>
    <col min="11" max="11" width="6.125" style="13" customWidth="1"/>
    <col min="12" max="12" width="6.00390625" style="13" customWidth="1"/>
    <col min="13" max="16384" width="9.125" style="13" customWidth="1"/>
  </cols>
  <sheetData>
    <row r="1" spans="1:12" s="81" customFormat="1" ht="12.75">
      <c r="A1" s="85"/>
      <c r="B1" s="85"/>
      <c r="C1" s="319" t="s">
        <v>68</v>
      </c>
      <c r="D1" s="319"/>
      <c r="E1" s="287"/>
      <c r="F1" s="85"/>
      <c r="G1" s="147"/>
      <c r="H1" s="85"/>
      <c r="I1" s="287"/>
      <c r="J1" s="287"/>
      <c r="K1" s="287"/>
      <c r="L1" s="82"/>
    </row>
    <row r="2" spans="1:12" s="81" customFormat="1" ht="12.75">
      <c r="A2" s="85"/>
      <c r="B2" s="85"/>
      <c r="C2" s="313" t="s">
        <v>425</v>
      </c>
      <c r="D2" s="313"/>
      <c r="E2" s="148"/>
      <c r="F2" s="85"/>
      <c r="G2" s="147"/>
      <c r="H2" s="85"/>
      <c r="I2" s="148"/>
      <c r="J2" s="148"/>
      <c r="K2" s="148"/>
      <c r="L2" s="82"/>
    </row>
    <row r="3" spans="1:12" s="81" customFormat="1" ht="12.75">
      <c r="A3" s="85"/>
      <c r="B3" s="85"/>
      <c r="C3" s="313" t="s">
        <v>419</v>
      </c>
      <c r="D3" s="313"/>
      <c r="E3" s="148"/>
      <c r="F3" s="85"/>
      <c r="G3" s="147"/>
      <c r="H3" s="85"/>
      <c r="I3" s="148"/>
      <c r="J3" s="148"/>
      <c r="K3" s="148"/>
      <c r="L3" s="82"/>
    </row>
    <row r="4" spans="1:12" s="81" customFormat="1" ht="12.75">
      <c r="A4" s="85"/>
      <c r="B4" s="85"/>
      <c r="C4" s="314" t="s">
        <v>426</v>
      </c>
      <c r="D4" s="314"/>
      <c r="E4" s="173"/>
      <c r="F4" s="85"/>
      <c r="G4" s="147"/>
      <c r="H4" s="85"/>
      <c r="I4" s="173"/>
      <c r="J4" s="173"/>
      <c r="K4" s="173"/>
      <c r="L4" s="82"/>
    </row>
    <row r="5" spans="1:12" s="81" customFormat="1" ht="12.75">
      <c r="A5" s="85"/>
      <c r="B5" s="85"/>
      <c r="C5" s="174"/>
      <c r="D5" s="174"/>
      <c r="E5" s="173"/>
      <c r="F5" s="85"/>
      <c r="G5" s="147"/>
      <c r="H5" s="85"/>
      <c r="I5" s="173"/>
      <c r="J5" s="173"/>
      <c r="K5" s="173"/>
      <c r="L5" s="82"/>
    </row>
    <row r="6" spans="1:5" ht="12.75">
      <c r="A6" s="327" t="s">
        <v>410</v>
      </c>
      <c r="B6" s="327"/>
      <c r="C6" s="327"/>
      <c r="D6" s="327"/>
      <c r="E6" s="17"/>
    </row>
    <row r="7" spans="1:5" ht="18" customHeight="1">
      <c r="A7" s="326" t="s">
        <v>411</v>
      </c>
      <c r="B7" s="326"/>
      <c r="C7" s="326"/>
      <c r="D7" s="326"/>
      <c r="E7" s="306"/>
    </row>
    <row r="8" spans="1:5" ht="12.75">
      <c r="A8" s="326" t="s">
        <v>412</v>
      </c>
      <c r="B8" s="326"/>
      <c r="C8" s="326"/>
      <c r="D8" s="326"/>
      <c r="E8" s="17"/>
    </row>
    <row r="9" spans="1:5" ht="18" customHeight="1">
      <c r="A9" s="328" t="s">
        <v>408</v>
      </c>
      <c r="B9" s="328"/>
      <c r="C9" s="328"/>
      <c r="D9" s="328"/>
      <c r="E9" s="17"/>
    </row>
    <row r="10" spans="1:5" ht="9.75" customHeight="1">
      <c r="A10" s="288"/>
      <c r="B10" s="290"/>
      <c r="C10" s="288"/>
      <c r="D10" s="291" t="s">
        <v>35</v>
      </c>
      <c r="E10" s="12"/>
    </row>
    <row r="11" spans="1:17" ht="30.75" customHeight="1">
      <c r="A11" s="164" t="s">
        <v>0</v>
      </c>
      <c r="B11" s="168" t="s">
        <v>36</v>
      </c>
      <c r="C11" s="168" t="s">
        <v>70</v>
      </c>
      <c r="D11" s="292" t="s">
        <v>71</v>
      </c>
      <c r="F11" s="19"/>
      <c r="G11" s="20"/>
      <c r="H11" s="20"/>
      <c r="I11" s="20"/>
      <c r="J11" s="20"/>
      <c r="K11" s="20"/>
      <c r="L11" s="21"/>
      <c r="M11" s="20"/>
      <c r="N11" s="20"/>
      <c r="O11" s="20"/>
      <c r="P11" s="20"/>
      <c r="Q11" s="20"/>
    </row>
    <row r="12" spans="1:17" ht="14.25" customHeight="1">
      <c r="A12" s="293" t="s">
        <v>37</v>
      </c>
      <c r="B12" s="294" t="s">
        <v>38</v>
      </c>
      <c r="C12" s="293" t="s">
        <v>39</v>
      </c>
      <c r="D12" s="295">
        <f>SUM(D13:D18)</f>
        <v>29412.092099999998</v>
      </c>
      <c r="E12" s="2"/>
      <c r="F12" s="26"/>
      <c r="G12" s="23"/>
      <c r="H12" s="24"/>
      <c r="I12" s="25"/>
      <c r="J12" s="25"/>
      <c r="K12" s="25"/>
      <c r="L12" s="25"/>
      <c r="M12" s="26"/>
      <c r="N12" s="27"/>
      <c r="O12" s="27"/>
      <c r="P12" s="27"/>
      <c r="Q12" s="27"/>
    </row>
    <row r="13" spans="1:17" ht="33.75">
      <c r="A13" s="296" t="s">
        <v>4</v>
      </c>
      <c r="B13" s="203" t="s">
        <v>97</v>
      </c>
      <c r="C13" s="296" t="s">
        <v>40</v>
      </c>
      <c r="D13" s="205">
        <f>'Ведомст.(Прилож.3)по бюдж.росп'!I16</f>
        <v>1695.3</v>
      </c>
      <c r="E13" s="2"/>
      <c r="F13" s="26"/>
      <c r="G13" s="23"/>
      <c r="H13" s="28"/>
      <c r="I13" s="29"/>
      <c r="J13" s="29"/>
      <c r="K13" s="29"/>
      <c r="L13" s="29"/>
      <c r="M13" s="26"/>
      <c r="N13" s="27"/>
      <c r="O13" s="27"/>
      <c r="P13" s="27"/>
      <c r="Q13" s="27"/>
    </row>
    <row r="14" spans="1:17" ht="38.25" customHeight="1">
      <c r="A14" s="296" t="s">
        <v>5</v>
      </c>
      <c r="B14" s="203" t="s">
        <v>146</v>
      </c>
      <c r="C14" s="296" t="s">
        <v>42</v>
      </c>
      <c r="D14" s="205">
        <f>'Ведомст.(Прилож.3)по бюдж.росп'!I19</f>
        <v>4597</v>
      </c>
      <c r="E14" s="2"/>
      <c r="F14" s="42"/>
      <c r="G14" s="30"/>
      <c r="H14" s="28"/>
      <c r="I14" s="29"/>
      <c r="J14" s="29"/>
      <c r="K14" s="29"/>
      <c r="L14" s="29"/>
      <c r="M14" s="26"/>
      <c r="N14" s="27"/>
      <c r="O14" s="27"/>
      <c r="P14" s="27"/>
      <c r="Q14" s="27"/>
    </row>
    <row r="15" spans="1:17" ht="47.25" customHeight="1">
      <c r="A15" s="296" t="s">
        <v>43</v>
      </c>
      <c r="B15" s="203" t="s">
        <v>157</v>
      </c>
      <c r="C15" s="296" t="s">
        <v>44</v>
      </c>
      <c r="D15" s="205">
        <f>'Ведомст.(Прилож.3)по бюдж.росп'!I38</f>
        <v>20096</v>
      </c>
      <c r="E15" s="2"/>
      <c r="F15" s="26"/>
      <c r="G15" s="23"/>
      <c r="H15" s="25"/>
      <c r="I15" s="25"/>
      <c r="J15" s="25"/>
      <c r="K15" s="25"/>
      <c r="L15" s="25"/>
      <c r="M15" s="26"/>
      <c r="N15" s="27"/>
      <c r="O15" s="27"/>
      <c r="P15" s="27"/>
      <c r="Q15" s="27"/>
    </row>
    <row r="16" spans="1:17" ht="15">
      <c r="A16" s="296" t="s">
        <v>69</v>
      </c>
      <c r="B16" s="203" t="s">
        <v>291</v>
      </c>
      <c r="C16" s="296" t="s">
        <v>292</v>
      </c>
      <c r="D16" s="205">
        <f>'Ведомст.(Прилож.3)по бюдж.росп'!I32</f>
        <v>2976.8</v>
      </c>
      <c r="E16" s="2"/>
      <c r="F16" s="26"/>
      <c r="G16" s="23"/>
      <c r="H16" s="25"/>
      <c r="I16" s="25"/>
      <c r="J16" s="25"/>
      <c r="K16" s="25"/>
      <c r="L16" s="25"/>
      <c r="M16" s="26"/>
      <c r="N16" s="27"/>
      <c r="O16" s="27"/>
      <c r="P16" s="27"/>
      <c r="Q16" s="27"/>
    </row>
    <row r="17" spans="1:17" ht="12.75" customHeight="1">
      <c r="A17" s="296" t="s">
        <v>160</v>
      </c>
      <c r="B17" s="286" t="s">
        <v>162</v>
      </c>
      <c r="C17" s="296" t="s">
        <v>163</v>
      </c>
      <c r="D17" s="205">
        <f>'Ведомст.(Прилож.3)по бюдж.росп'!I46</f>
        <v>0</v>
      </c>
      <c r="E17" s="2"/>
      <c r="F17" s="26"/>
      <c r="G17" s="23"/>
      <c r="H17" s="25"/>
      <c r="I17" s="25"/>
      <c r="J17" s="25"/>
      <c r="K17" s="25"/>
      <c r="L17" s="25"/>
      <c r="M17" s="26"/>
      <c r="N17" s="27"/>
      <c r="O17" s="27"/>
      <c r="P17" s="27"/>
      <c r="Q17" s="27"/>
    </row>
    <row r="18" spans="1:17" ht="15.75" customHeight="1">
      <c r="A18" s="296" t="s">
        <v>407</v>
      </c>
      <c r="B18" s="286" t="s">
        <v>98</v>
      </c>
      <c r="C18" s="296" t="s">
        <v>84</v>
      </c>
      <c r="D18" s="205">
        <f>'Ведомст.(Прилож.3)по бюдж.росп'!I49</f>
        <v>46.9921</v>
      </c>
      <c r="E18" s="2"/>
      <c r="F18" s="112"/>
      <c r="G18" s="23"/>
      <c r="H18" s="28"/>
      <c r="I18" s="28"/>
      <c r="J18" s="28"/>
      <c r="K18" s="35"/>
      <c r="L18" s="35"/>
      <c r="M18" s="26"/>
      <c r="N18" s="27"/>
      <c r="O18" s="27"/>
      <c r="P18" s="27"/>
      <c r="Q18" s="27"/>
    </row>
    <row r="19" spans="1:17" ht="21">
      <c r="A19" s="293" t="s">
        <v>46</v>
      </c>
      <c r="B19" s="294" t="s">
        <v>47</v>
      </c>
      <c r="C19" s="293" t="s">
        <v>48</v>
      </c>
      <c r="D19" s="166">
        <f>D20</f>
        <v>12.9</v>
      </c>
      <c r="E19" s="2"/>
      <c r="F19" s="112"/>
      <c r="G19" s="23"/>
      <c r="H19" s="25"/>
      <c r="I19" s="25"/>
      <c r="J19" s="25"/>
      <c r="K19" s="35"/>
      <c r="L19" s="35"/>
      <c r="M19" s="26"/>
      <c r="N19" s="27"/>
      <c r="O19" s="27"/>
      <c r="P19" s="27"/>
      <c r="Q19" s="27"/>
    </row>
    <row r="20" spans="1:17" ht="35.25" customHeight="1">
      <c r="A20" s="296" t="s">
        <v>7</v>
      </c>
      <c r="B20" s="297" t="s">
        <v>179</v>
      </c>
      <c r="C20" s="296" t="s">
        <v>49</v>
      </c>
      <c r="D20" s="205">
        <f>'Ведомст.(Прилож.3)по бюдж.росп'!I57</f>
        <v>12.9</v>
      </c>
      <c r="E20" s="2"/>
      <c r="F20" s="112"/>
      <c r="G20" s="80"/>
      <c r="H20" s="25"/>
      <c r="I20" s="25"/>
      <c r="J20" s="31"/>
      <c r="K20" s="36"/>
      <c r="L20" s="36"/>
      <c r="M20" s="26"/>
      <c r="N20" s="27"/>
      <c r="O20" s="27"/>
      <c r="P20" s="27"/>
      <c r="Q20" s="27"/>
    </row>
    <row r="21" spans="1:17" ht="13.5" customHeight="1">
      <c r="A21" s="293" t="s">
        <v>9</v>
      </c>
      <c r="B21" s="298" t="s">
        <v>106</v>
      </c>
      <c r="C21" s="293" t="s">
        <v>107</v>
      </c>
      <c r="D21" s="299">
        <f>SUM(D22:D23)</f>
        <v>515.6</v>
      </c>
      <c r="E21" s="2"/>
      <c r="F21" s="112"/>
      <c r="G21" s="80"/>
      <c r="H21" s="25"/>
      <c r="I21" s="25"/>
      <c r="J21" s="31"/>
      <c r="K21" s="36"/>
      <c r="L21" s="36"/>
      <c r="M21" s="26"/>
      <c r="N21" s="27"/>
      <c r="O21" s="27"/>
      <c r="P21" s="27"/>
      <c r="Q21" s="27"/>
    </row>
    <row r="22" spans="1:17" ht="13.5" customHeight="1">
      <c r="A22" s="296" t="s">
        <v>8</v>
      </c>
      <c r="B22" s="203" t="s">
        <v>136</v>
      </c>
      <c r="C22" s="296" t="s">
        <v>108</v>
      </c>
      <c r="D22" s="300">
        <f>'Ведомст.(Прилож.3)по бюдж.росп'!I62</f>
        <v>506.3</v>
      </c>
      <c r="E22" s="2"/>
      <c r="F22" s="112"/>
      <c r="G22" s="80"/>
      <c r="H22" s="25"/>
      <c r="I22" s="25"/>
      <c r="J22" s="31"/>
      <c r="K22" s="36"/>
      <c r="L22" s="36"/>
      <c r="M22" s="26"/>
      <c r="N22" s="27"/>
      <c r="O22" s="27"/>
      <c r="P22" s="27"/>
      <c r="Q22" s="27"/>
    </row>
    <row r="23" spans="1:17" ht="15">
      <c r="A23" s="296" t="s">
        <v>288</v>
      </c>
      <c r="B23" s="203" t="s">
        <v>409</v>
      </c>
      <c r="C23" s="296" t="s">
        <v>279</v>
      </c>
      <c r="D23" s="300">
        <f>'Ведомст.(Прилож.3)по бюдж.росп'!I64</f>
        <v>9.3</v>
      </c>
      <c r="E23" s="2"/>
      <c r="F23" s="112"/>
      <c r="G23" s="80"/>
      <c r="H23" s="25"/>
      <c r="I23" s="25"/>
      <c r="J23" s="31"/>
      <c r="K23" s="36"/>
      <c r="L23" s="36"/>
      <c r="M23" s="26"/>
      <c r="N23" s="27"/>
      <c r="O23" s="27"/>
      <c r="P23" s="27"/>
      <c r="Q23" s="27"/>
    </row>
    <row r="24" spans="1:17" ht="15">
      <c r="A24" s="293" t="s">
        <v>6</v>
      </c>
      <c r="B24" s="298" t="s">
        <v>51</v>
      </c>
      <c r="C24" s="293" t="s">
        <v>52</v>
      </c>
      <c r="D24" s="295">
        <f>D25</f>
        <v>15925.7</v>
      </c>
      <c r="E24" s="2"/>
      <c r="F24" s="112"/>
      <c r="G24" s="23"/>
      <c r="H24" s="23"/>
      <c r="I24" s="25"/>
      <c r="J24" s="32"/>
      <c r="K24" s="32"/>
      <c r="L24" s="32"/>
      <c r="M24" s="26"/>
      <c r="N24" s="27"/>
      <c r="O24" s="27"/>
      <c r="P24" s="27"/>
      <c r="Q24" s="27"/>
    </row>
    <row r="25" spans="1:17" ht="15">
      <c r="A25" s="296" t="s">
        <v>115</v>
      </c>
      <c r="B25" s="297" t="s">
        <v>96</v>
      </c>
      <c r="C25" s="296" t="s">
        <v>54</v>
      </c>
      <c r="D25" s="205">
        <f>'Ведомст.(Прилож.3)по бюдж.росп'!I68</f>
        <v>15925.7</v>
      </c>
      <c r="E25" s="2"/>
      <c r="F25" s="112"/>
      <c r="G25" s="23"/>
      <c r="H25" s="28"/>
      <c r="I25" s="28"/>
      <c r="J25" s="36"/>
      <c r="K25" s="32"/>
      <c r="L25" s="32"/>
      <c r="M25" s="26"/>
      <c r="N25" s="27"/>
      <c r="O25" s="27"/>
      <c r="P25" s="27"/>
      <c r="Q25" s="27"/>
    </row>
    <row r="26" spans="1:17" ht="13.5" customHeight="1">
      <c r="A26" s="293" t="s">
        <v>10</v>
      </c>
      <c r="B26" s="200" t="s">
        <v>167</v>
      </c>
      <c r="C26" s="293" t="s">
        <v>168</v>
      </c>
      <c r="D26" s="301">
        <f>D27</f>
        <v>49.8</v>
      </c>
      <c r="E26" s="2"/>
      <c r="F26" s="112"/>
      <c r="G26" s="23"/>
      <c r="H26" s="28"/>
      <c r="I26" s="28"/>
      <c r="J26" s="36"/>
      <c r="K26" s="32"/>
      <c r="L26" s="32"/>
      <c r="M26" s="26"/>
      <c r="N26" s="27"/>
      <c r="O26" s="27"/>
      <c r="P26" s="27"/>
      <c r="Q26" s="27"/>
    </row>
    <row r="27" spans="1:17" ht="15">
      <c r="A27" s="296" t="s">
        <v>119</v>
      </c>
      <c r="B27" s="203" t="s">
        <v>219</v>
      </c>
      <c r="C27" s="296" t="s">
        <v>170</v>
      </c>
      <c r="D27" s="300">
        <f>'Ведомст.(Прилож.3)по бюдж.росп'!I74</f>
        <v>49.8</v>
      </c>
      <c r="E27" s="2"/>
      <c r="F27" s="112"/>
      <c r="G27" s="23"/>
      <c r="H27" s="28"/>
      <c r="I27" s="28"/>
      <c r="J27" s="36"/>
      <c r="K27" s="32"/>
      <c r="L27" s="32"/>
      <c r="M27" s="26"/>
      <c r="N27" s="27"/>
      <c r="O27" s="27"/>
      <c r="P27" s="27"/>
      <c r="Q27" s="27"/>
    </row>
    <row r="28" spans="1:17" ht="12.75" customHeight="1">
      <c r="A28" s="293" t="s">
        <v>17</v>
      </c>
      <c r="B28" s="298" t="s">
        <v>55</v>
      </c>
      <c r="C28" s="293" t="s">
        <v>56</v>
      </c>
      <c r="D28" s="295">
        <f>SUM(D29:D31)</f>
        <v>724.797</v>
      </c>
      <c r="E28" s="2"/>
      <c r="F28" s="112"/>
      <c r="G28" s="23"/>
      <c r="H28" s="23"/>
      <c r="I28" s="25"/>
      <c r="J28" s="25"/>
      <c r="K28" s="25"/>
      <c r="L28" s="25"/>
      <c r="M28" s="26"/>
      <c r="N28" s="27"/>
      <c r="O28" s="27"/>
      <c r="P28" s="27"/>
      <c r="Q28" s="27"/>
    </row>
    <row r="29" spans="1:17" ht="26.25" customHeight="1">
      <c r="A29" s="296" t="s">
        <v>118</v>
      </c>
      <c r="B29" s="203" t="s">
        <v>116</v>
      </c>
      <c r="C29" s="296" t="s">
        <v>110</v>
      </c>
      <c r="D29" s="302">
        <f>'Ведомст.(Прилож.3)по бюдж.росп'!I78</f>
        <v>178.9</v>
      </c>
      <c r="E29" s="2"/>
      <c r="F29" s="112"/>
      <c r="G29" s="23"/>
      <c r="H29" s="23"/>
      <c r="I29" s="25"/>
      <c r="J29" s="25"/>
      <c r="K29" s="25"/>
      <c r="L29" s="25"/>
      <c r="M29" s="26"/>
      <c r="N29" s="27"/>
      <c r="O29" s="27"/>
      <c r="P29" s="27"/>
      <c r="Q29" s="27"/>
    </row>
    <row r="30" spans="1:17" ht="13.5" customHeight="1">
      <c r="A30" s="296" t="s">
        <v>220</v>
      </c>
      <c r="B30" s="297" t="s">
        <v>406</v>
      </c>
      <c r="C30" s="296" t="s">
        <v>57</v>
      </c>
      <c r="D30" s="205">
        <f>'Ведомст.(Прилож.3)по бюдж.росп'!I81</f>
        <v>372.697</v>
      </c>
      <c r="E30" s="2"/>
      <c r="F30" s="113"/>
      <c r="G30" s="23"/>
      <c r="H30" s="28"/>
      <c r="I30" s="28"/>
      <c r="J30" s="28"/>
      <c r="K30" s="35"/>
      <c r="L30" s="35"/>
      <c r="M30" s="26"/>
      <c r="N30" s="27"/>
      <c r="O30" s="27"/>
      <c r="P30" s="27"/>
      <c r="Q30" s="27"/>
    </row>
    <row r="31" spans="1:17" ht="15" customHeight="1">
      <c r="A31" s="296" t="s">
        <v>221</v>
      </c>
      <c r="B31" s="286" t="s">
        <v>117</v>
      </c>
      <c r="C31" s="296" t="s">
        <v>112</v>
      </c>
      <c r="D31" s="300">
        <f>'Ведомст.(Прилож.3)по бюдж.росп'!I84</f>
        <v>173.20000000000002</v>
      </c>
      <c r="E31" s="2"/>
      <c r="F31" s="113"/>
      <c r="G31" s="23"/>
      <c r="H31" s="28"/>
      <c r="I31" s="28"/>
      <c r="J31" s="28"/>
      <c r="K31" s="35"/>
      <c r="L31" s="35"/>
      <c r="M31" s="26"/>
      <c r="N31" s="27"/>
      <c r="O31" s="27"/>
      <c r="P31" s="27"/>
      <c r="Q31" s="27"/>
    </row>
    <row r="32" spans="1:17" ht="15">
      <c r="A32" s="293" t="s">
        <v>18</v>
      </c>
      <c r="B32" s="294" t="s">
        <v>99</v>
      </c>
      <c r="C32" s="293" t="s">
        <v>58</v>
      </c>
      <c r="D32" s="295">
        <f>D33</f>
        <v>22393.2</v>
      </c>
      <c r="E32" s="2"/>
      <c r="F32" s="112"/>
      <c r="G32" s="23"/>
      <c r="H32" s="23"/>
      <c r="I32" s="25"/>
      <c r="J32" s="35"/>
      <c r="K32" s="35"/>
      <c r="L32" s="35"/>
      <c r="M32" s="26"/>
      <c r="N32" s="27"/>
      <c r="O32" s="27"/>
      <c r="P32" s="27"/>
      <c r="Q32" s="27"/>
    </row>
    <row r="33" spans="1:17" ht="15">
      <c r="A33" s="296" t="s">
        <v>120</v>
      </c>
      <c r="B33" s="286" t="s">
        <v>59</v>
      </c>
      <c r="C33" s="296" t="s">
        <v>60</v>
      </c>
      <c r="D33" s="205">
        <f>'Ведомст.(Прилож.3)по бюдж.росп'!I94</f>
        <v>22393.2</v>
      </c>
      <c r="E33" s="2"/>
      <c r="F33" s="112"/>
      <c r="G33" s="23"/>
      <c r="H33" s="28"/>
      <c r="I33" s="25"/>
      <c r="J33" s="25"/>
      <c r="K33" s="25"/>
      <c r="L33" s="25"/>
      <c r="M33" s="26"/>
      <c r="N33" s="27"/>
      <c r="O33" s="27"/>
      <c r="P33" s="27"/>
      <c r="Q33" s="27"/>
    </row>
    <row r="34" spans="1:17" ht="12" customHeight="1">
      <c r="A34" s="293" t="s">
        <v>93</v>
      </c>
      <c r="B34" s="294" t="s">
        <v>62</v>
      </c>
      <c r="C34" s="293" t="s">
        <v>63</v>
      </c>
      <c r="D34" s="166">
        <f>SUM(D35:D36)</f>
        <v>3473</v>
      </c>
      <c r="E34" s="2"/>
      <c r="F34" s="112"/>
      <c r="G34" s="23"/>
      <c r="H34" s="28"/>
      <c r="I34" s="28"/>
      <c r="J34" s="28"/>
      <c r="K34" s="25"/>
      <c r="L34" s="25"/>
      <c r="M34" s="26"/>
      <c r="N34" s="27"/>
      <c r="O34" s="27"/>
      <c r="P34" s="27"/>
      <c r="Q34" s="27"/>
    </row>
    <row r="35" spans="1:17" ht="15.75" customHeight="1">
      <c r="A35" s="296" t="s">
        <v>94</v>
      </c>
      <c r="B35" s="203" t="s">
        <v>417</v>
      </c>
      <c r="C35" s="296" t="s">
        <v>321</v>
      </c>
      <c r="D35" s="205">
        <f>'Ведомст.(Прилож.3)по бюдж.росп'!I108</f>
        <v>2077.2</v>
      </c>
      <c r="E35" s="137"/>
      <c r="F35" s="112"/>
      <c r="G35" s="23"/>
      <c r="H35" s="24"/>
      <c r="I35" s="25"/>
      <c r="J35" s="35"/>
      <c r="K35" s="35"/>
      <c r="L35" s="35"/>
      <c r="M35" s="26"/>
      <c r="N35" s="27"/>
      <c r="O35" s="27"/>
      <c r="P35" s="27"/>
      <c r="Q35" s="27"/>
    </row>
    <row r="36" spans="1:17" ht="15">
      <c r="A36" s="296" t="s">
        <v>222</v>
      </c>
      <c r="B36" s="286" t="s">
        <v>100</v>
      </c>
      <c r="C36" s="296" t="s">
        <v>65</v>
      </c>
      <c r="D36" s="205">
        <f>'Ведомст.(Прилож.3)по бюдж.росп'!I111</f>
        <v>1395.8</v>
      </c>
      <c r="E36" s="2"/>
      <c r="F36" s="112"/>
      <c r="G36" s="23"/>
      <c r="H36" s="24"/>
      <c r="I36" s="25"/>
      <c r="J36" s="33"/>
      <c r="K36" s="33"/>
      <c r="L36" s="33"/>
      <c r="M36" s="26"/>
      <c r="N36" s="27"/>
      <c r="O36" s="27"/>
      <c r="P36" s="27"/>
      <c r="Q36" s="27"/>
    </row>
    <row r="37" spans="1:17" ht="15" customHeight="1">
      <c r="A37" s="293" t="s">
        <v>113</v>
      </c>
      <c r="B37" s="294" t="s">
        <v>95</v>
      </c>
      <c r="C37" s="293" t="s">
        <v>87</v>
      </c>
      <c r="D37" s="169">
        <f>D38</f>
        <v>920.8</v>
      </c>
      <c r="E37" s="2"/>
      <c r="F37" s="112"/>
      <c r="G37" s="23"/>
      <c r="H37" s="24"/>
      <c r="I37" s="25"/>
      <c r="J37" s="33"/>
      <c r="K37" s="33"/>
      <c r="L37" s="33"/>
      <c r="M37" s="26"/>
      <c r="N37" s="27"/>
      <c r="O37" s="27"/>
      <c r="P37" s="27"/>
      <c r="Q37" s="27"/>
    </row>
    <row r="38" spans="1:17" ht="15">
      <c r="A38" s="296" t="s">
        <v>114</v>
      </c>
      <c r="B38" s="286" t="s">
        <v>101</v>
      </c>
      <c r="C38" s="296" t="s">
        <v>89</v>
      </c>
      <c r="D38" s="205">
        <f>'Ведомст.(Прилож.3)по бюдж.росп'!I119</f>
        <v>920.8</v>
      </c>
      <c r="E38" s="2"/>
      <c r="F38" s="112"/>
      <c r="G38" s="23"/>
      <c r="H38" s="24"/>
      <c r="I38" s="25"/>
      <c r="J38" s="33"/>
      <c r="K38" s="33"/>
      <c r="L38" s="33"/>
      <c r="M38" s="26"/>
      <c r="N38" s="27"/>
      <c r="O38" s="27"/>
      <c r="P38" s="27"/>
      <c r="Q38" s="27"/>
    </row>
    <row r="39" spans="1:17" ht="15">
      <c r="A39" s="293" t="s">
        <v>223</v>
      </c>
      <c r="B39" s="294" t="s">
        <v>90</v>
      </c>
      <c r="C39" s="293" t="s">
        <v>91</v>
      </c>
      <c r="D39" s="166">
        <f>D40</f>
        <v>1496.1</v>
      </c>
      <c r="E39" s="2"/>
      <c r="F39" s="112"/>
      <c r="G39" s="23"/>
      <c r="H39" s="24"/>
      <c r="I39" s="25"/>
      <c r="J39" s="33"/>
      <c r="K39" s="33"/>
      <c r="L39" s="33"/>
      <c r="M39" s="26"/>
      <c r="N39" s="27"/>
      <c r="O39" s="27"/>
      <c r="P39" s="27"/>
      <c r="Q39" s="27"/>
    </row>
    <row r="40" spans="1:17" ht="15" customHeight="1">
      <c r="A40" s="296" t="s">
        <v>224</v>
      </c>
      <c r="B40" s="297" t="s">
        <v>61</v>
      </c>
      <c r="C40" s="296" t="s">
        <v>92</v>
      </c>
      <c r="D40" s="205">
        <f>'Ведомст.(Прилож.3)по бюдж.росп'!I123</f>
        <v>1496.1</v>
      </c>
      <c r="E40" s="2"/>
      <c r="F40" s="25"/>
      <c r="G40" s="23"/>
      <c r="H40" s="25"/>
      <c r="I40" s="25"/>
      <c r="J40" s="36"/>
      <c r="K40" s="25"/>
      <c r="L40" s="25"/>
      <c r="M40" s="26"/>
      <c r="N40" s="27"/>
      <c r="O40" s="27"/>
      <c r="P40" s="27"/>
      <c r="Q40" s="27"/>
    </row>
    <row r="41" spans="1:17" ht="15">
      <c r="A41" s="303" t="s">
        <v>66</v>
      </c>
      <c r="B41" s="304"/>
      <c r="C41" s="305"/>
      <c r="D41" s="166">
        <f>D39+D37+D34+D32+D28+D26+D24+D21+D19+D12</f>
        <v>74923.98909999999</v>
      </c>
      <c r="E41" s="2"/>
      <c r="F41" s="37"/>
      <c r="G41" s="38"/>
      <c r="H41" s="39"/>
      <c r="I41" s="40"/>
      <c r="J41" s="40"/>
      <c r="K41" s="40"/>
      <c r="L41" s="41"/>
      <c r="M41" s="42"/>
      <c r="N41" s="42"/>
      <c r="O41" s="42"/>
      <c r="P41" s="42"/>
      <c r="Q41" s="42"/>
    </row>
    <row r="42" spans="1:17" ht="15" customHeight="1">
      <c r="A42" s="139"/>
      <c r="B42" s="12"/>
      <c r="C42" s="12"/>
      <c r="D42" s="15"/>
      <c r="E42" s="2"/>
      <c r="F42" s="324"/>
      <c r="G42" s="324"/>
      <c r="H42" s="43"/>
      <c r="I42" s="43"/>
      <c r="J42" s="43"/>
      <c r="K42" s="43"/>
      <c r="L42" s="1"/>
      <c r="M42" s="44"/>
      <c r="N42" s="44"/>
      <c r="O42" s="44"/>
      <c r="P42" s="44"/>
      <c r="Q42" s="44"/>
    </row>
    <row r="43" spans="1:17" ht="15" customHeight="1">
      <c r="A43" s="45"/>
      <c r="B43" s="46"/>
      <c r="D43" s="59"/>
      <c r="E43" s="2"/>
      <c r="F43" s="324"/>
      <c r="G43" s="324"/>
      <c r="H43" s="43"/>
      <c r="I43" s="43"/>
      <c r="J43" s="43"/>
      <c r="K43" s="43"/>
      <c r="L43" s="1"/>
      <c r="M43" s="44"/>
      <c r="N43" s="47"/>
      <c r="O43" s="47"/>
      <c r="P43" s="47"/>
      <c r="Q43" s="47"/>
    </row>
    <row r="44" spans="1:17" ht="12.75" customHeight="1">
      <c r="A44" s="48"/>
      <c r="B44" s="48"/>
      <c r="C44" s="49"/>
      <c r="D44" s="11"/>
      <c r="E44" s="2"/>
      <c r="F44" s="324"/>
      <c r="G44" s="324"/>
      <c r="H44" s="43"/>
      <c r="I44" s="43"/>
      <c r="J44" s="43"/>
      <c r="K44" s="43"/>
      <c r="L44" s="1"/>
      <c r="M44" s="47"/>
      <c r="N44" s="47"/>
      <c r="O44" s="47"/>
      <c r="P44" s="47"/>
      <c r="Q44" s="47"/>
    </row>
    <row r="45" spans="1:17" ht="12.75" customHeight="1">
      <c r="A45" s="48"/>
      <c r="B45" s="50"/>
      <c r="C45" s="51"/>
      <c r="D45" s="52"/>
      <c r="E45" s="2"/>
      <c r="F45" s="324"/>
      <c r="G45" s="324"/>
      <c r="H45" s="43"/>
      <c r="I45" s="43"/>
      <c r="J45" s="43"/>
      <c r="K45" s="43"/>
      <c r="L45" s="1"/>
      <c r="M45" s="47"/>
      <c r="N45" s="47"/>
      <c r="O45" s="47"/>
      <c r="P45" s="47"/>
      <c r="Q45" s="47"/>
    </row>
    <row r="46" spans="2:17" ht="14.25" customHeight="1">
      <c r="B46" s="12"/>
      <c r="D46" s="149"/>
      <c r="E46" s="2"/>
      <c r="F46" s="114"/>
      <c r="G46" s="37"/>
      <c r="H46" s="1"/>
      <c r="I46" s="1"/>
      <c r="J46" s="1"/>
      <c r="K46" s="1"/>
      <c r="L46" s="1"/>
      <c r="M46" s="48"/>
      <c r="N46" s="48"/>
      <c r="O46" s="48"/>
      <c r="P46" s="48"/>
      <c r="Q46" s="48"/>
    </row>
    <row r="47" spans="1:17" ht="15">
      <c r="A47" s="55"/>
      <c r="B47" s="12"/>
      <c r="D47" s="56"/>
      <c r="E47" s="2"/>
      <c r="F47" s="57"/>
      <c r="G47" s="3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4:7" ht="12.75">
      <c r="D48" s="16"/>
      <c r="E48" s="58"/>
      <c r="F48" s="16"/>
      <c r="G48" s="16"/>
    </row>
    <row r="49" spans="2:7" ht="12.75">
      <c r="B49" s="12"/>
      <c r="D49" s="59"/>
      <c r="E49" s="58"/>
      <c r="F49" s="16"/>
      <c r="G49" s="16"/>
    </row>
    <row r="50" spans="2:7" ht="12.75">
      <c r="B50"/>
      <c r="D50" s="16"/>
      <c r="E50" s="60"/>
      <c r="F50" s="16"/>
      <c r="G50" s="16"/>
    </row>
    <row r="51" spans="2:7" ht="12.75">
      <c r="B51"/>
      <c r="D51" s="16"/>
      <c r="E51" s="60"/>
      <c r="F51" s="16"/>
      <c r="G51" s="16"/>
    </row>
    <row r="52" spans="2:7" ht="15.75">
      <c r="B52" s="12"/>
      <c r="C52" s="61"/>
      <c r="D52" s="62"/>
      <c r="E52" s="58"/>
      <c r="F52" s="16"/>
      <c r="G52" s="16"/>
    </row>
    <row r="53" spans="2:7" ht="12.75">
      <c r="B53" s="36"/>
      <c r="C53" s="16"/>
      <c r="D53" s="16"/>
      <c r="E53"/>
      <c r="F53" s="16"/>
      <c r="G53" s="16"/>
    </row>
    <row r="54" spans="2:7" ht="12.75">
      <c r="B54" s="16"/>
      <c r="C54" s="16"/>
      <c r="D54" s="16"/>
      <c r="E54"/>
      <c r="F54" s="16"/>
      <c r="G54" s="16"/>
    </row>
    <row r="55" spans="2:7" ht="12.75">
      <c r="B55" s="16"/>
      <c r="C55" s="16"/>
      <c r="D55" s="16"/>
      <c r="E55"/>
      <c r="F55" s="16"/>
      <c r="G55" s="16"/>
    </row>
    <row r="56" spans="2:7" ht="12.75">
      <c r="B56" s="36"/>
      <c r="C56" s="16"/>
      <c r="D56" s="16"/>
      <c r="E56"/>
      <c r="F56" s="16"/>
      <c r="G56" s="16"/>
    </row>
    <row r="57" spans="4:7" ht="12.75">
      <c r="D57" s="16"/>
      <c r="E57" s="58"/>
      <c r="F57"/>
      <c r="G57" s="16"/>
    </row>
    <row r="58" spans="1:7" ht="12.75">
      <c r="A58" s="12"/>
      <c r="B58" s="12"/>
      <c r="C58" s="12"/>
      <c r="D58" s="65"/>
      <c r="E58" s="15"/>
      <c r="F58" s="16"/>
      <c r="G58" s="16"/>
    </row>
    <row r="59" spans="1:7" ht="12.75">
      <c r="A59" s="12"/>
      <c r="B59" s="12"/>
      <c r="C59" s="12"/>
      <c r="D59" s="15"/>
      <c r="E59" s="58"/>
      <c r="F59" s="66"/>
      <c r="G59" s="16"/>
    </row>
    <row r="60" spans="1:7" ht="12.75">
      <c r="A60" s="12"/>
      <c r="B60" s="12"/>
      <c r="C60" s="12"/>
      <c r="D60" s="15"/>
      <c r="E60" s="58"/>
      <c r="F60" s="66"/>
      <c r="G60" s="16"/>
    </row>
    <row r="61" spans="1:7" ht="12.75">
      <c r="A61" s="12"/>
      <c r="B61" s="12"/>
      <c r="C61" s="12"/>
      <c r="D61" s="15"/>
      <c r="E61" s="58"/>
      <c r="F61" s="67"/>
      <c r="G61" s="16"/>
    </row>
    <row r="62" spans="1:10" ht="12.75">
      <c r="A62" s="12"/>
      <c r="B62" s="12"/>
      <c r="C62" s="12"/>
      <c r="D62" s="15"/>
      <c r="E62"/>
      <c r="F62"/>
      <c r="G62"/>
      <c r="H62"/>
      <c r="I62"/>
      <c r="J62"/>
    </row>
    <row r="63" spans="1:10" ht="12.75">
      <c r="A63" s="12"/>
      <c r="B63" s="12"/>
      <c r="C63" s="12"/>
      <c r="D63" s="15" t="s">
        <v>26</v>
      </c>
      <c r="E63"/>
      <c r="F63"/>
      <c r="G63"/>
      <c r="H63"/>
      <c r="I63"/>
      <c r="J63"/>
    </row>
    <row r="64" spans="1:10" ht="12.75">
      <c r="A64" s="12"/>
      <c r="B64" s="12"/>
      <c r="C64" s="12"/>
      <c r="D64" s="15"/>
      <c r="E64"/>
      <c r="F64"/>
      <c r="G64"/>
      <c r="H64"/>
      <c r="I64"/>
      <c r="J64"/>
    </row>
    <row r="65" spans="1:10" s="63" customFormat="1" ht="41.25" customHeight="1">
      <c r="A65" s="68"/>
      <c r="D65" s="64"/>
      <c r="E65"/>
      <c r="F65"/>
      <c r="G65"/>
      <c r="H65"/>
      <c r="I65"/>
      <c r="J65"/>
    </row>
    <row r="66" spans="1:10" s="63" customFormat="1" ht="34.5" customHeight="1">
      <c r="A66" s="45"/>
      <c r="D66" s="64"/>
      <c r="E66"/>
      <c r="F66"/>
      <c r="G66"/>
      <c r="H66"/>
      <c r="I66"/>
      <c r="J66"/>
    </row>
    <row r="67" spans="1:10" s="69" customFormat="1" ht="48.75" customHeight="1">
      <c r="A67" s="325"/>
      <c r="B67" s="325"/>
      <c r="D67" s="71"/>
      <c r="E67"/>
      <c r="F67"/>
      <c r="G67"/>
      <c r="H67"/>
      <c r="I67"/>
      <c r="J67"/>
    </row>
    <row r="68" spans="1:10" ht="35.25" customHeight="1">
      <c r="A68" s="325"/>
      <c r="B68" s="325"/>
      <c r="C68" s="61"/>
      <c r="D68" s="71"/>
      <c r="E68"/>
      <c r="F68"/>
      <c r="G68" s="72"/>
      <c r="H68"/>
      <c r="I68"/>
      <c r="J68"/>
    </row>
    <row r="69" spans="1:10" ht="15.75">
      <c r="A69" s="323"/>
      <c r="B69" s="323"/>
      <c r="C69" s="73"/>
      <c r="D69" s="71"/>
      <c r="E69"/>
      <c r="F69"/>
      <c r="G69"/>
      <c r="H69"/>
      <c r="I69"/>
      <c r="J69"/>
    </row>
    <row r="70" spans="1:10" ht="15.75">
      <c r="A70" s="323"/>
      <c r="B70" s="323"/>
      <c r="C70" s="73"/>
      <c r="D70" s="71"/>
      <c r="E70"/>
      <c r="F70"/>
      <c r="G70"/>
      <c r="H70"/>
      <c r="I70"/>
      <c r="J70"/>
    </row>
    <row r="71" spans="1:5" ht="32.25" customHeight="1">
      <c r="A71" s="323"/>
      <c r="B71" s="323"/>
      <c r="C71" s="73"/>
      <c r="D71" s="71"/>
      <c r="E71" s="70"/>
    </row>
    <row r="72" spans="1:5" ht="30" customHeight="1">
      <c r="A72" s="323"/>
      <c r="B72" s="323"/>
      <c r="C72" s="73"/>
      <c r="D72" s="71"/>
      <c r="E72" s="70"/>
    </row>
    <row r="73" spans="1:5" ht="12.75">
      <c r="A73" s="54"/>
      <c r="B73" s="54"/>
      <c r="C73" s="54"/>
      <c r="D73" s="15"/>
      <c r="E73" s="12"/>
    </row>
    <row r="74" spans="1:5" ht="12.75">
      <c r="A74" s="54"/>
      <c r="B74" s="12"/>
      <c r="C74" s="54"/>
      <c r="D74" s="15"/>
      <c r="E74" s="12"/>
    </row>
    <row r="75" spans="1:4" ht="12.75">
      <c r="A75" s="54"/>
      <c r="D75" s="16"/>
    </row>
    <row r="76" spans="1:5" ht="12.75">
      <c r="A76" s="74"/>
      <c r="B76" s="54"/>
      <c r="C76" s="54"/>
      <c r="D76" s="53"/>
      <c r="E76" s="75"/>
    </row>
    <row r="77" spans="2:5" ht="12.75">
      <c r="B77" s="54"/>
      <c r="C77" s="54"/>
      <c r="D77" s="53"/>
      <c r="E77" s="75"/>
    </row>
    <row r="78" spans="1:5" ht="12.75">
      <c r="A78" s="54"/>
      <c r="B78" s="54"/>
      <c r="C78" s="54"/>
      <c r="D78" s="53"/>
      <c r="E78" s="76"/>
    </row>
    <row r="79" spans="1:5" ht="12.75">
      <c r="A79" s="54"/>
      <c r="B79" s="77"/>
      <c r="C79" s="54"/>
      <c r="D79" s="16"/>
      <c r="E79" s="13"/>
    </row>
    <row r="80" spans="1:5" ht="12.75">
      <c r="A80" s="54"/>
      <c r="B80" s="54"/>
      <c r="C80" s="54"/>
      <c r="D80" s="53"/>
      <c r="E80" s="76"/>
    </row>
    <row r="81" spans="1:5" ht="12.75">
      <c r="A81" s="54"/>
      <c r="B81" s="54"/>
      <c r="C81" s="54"/>
      <c r="D81" s="53"/>
      <c r="E81" s="76"/>
    </row>
    <row r="82" spans="1:5" ht="12.75">
      <c r="A82" s="54"/>
      <c r="B82" s="54"/>
      <c r="C82" s="54"/>
      <c r="D82" s="53"/>
      <c r="E82" s="76"/>
    </row>
    <row r="83" spans="1:5" ht="12.75">
      <c r="A83" s="54"/>
      <c r="B83" s="54"/>
      <c r="C83" s="54"/>
      <c r="D83" s="53"/>
      <c r="E83" s="76"/>
    </row>
    <row r="84" spans="1:5" ht="12.75">
      <c r="A84" s="54"/>
      <c r="B84" s="54"/>
      <c r="C84" s="54"/>
      <c r="D84" s="53"/>
      <c r="E84" s="76"/>
    </row>
    <row r="85" spans="1:5" ht="12.75">
      <c r="A85" s="54"/>
      <c r="B85" s="54"/>
      <c r="C85" s="54"/>
      <c r="D85" s="53"/>
      <c r="E85" s="76"/>
    </row>
    <row r="86" spans="4:5" ht="12.75">
      <c r="D86" s="16"/>
      <c r="E86" s="76"/>
    </row>
    <row r="87" spans="4:5" ht="12.75">
      <c r="D87" s="16"/>
      <c r="E87" s="76"/>
    </row>
    <row r="88" spans="4:5" ht="12.75">
      <c r="D88" s="16"/>
      <c r="E88" s="76"/>
    </row>
    <row r="89" spans="4:5" ht="12.75">
      <c r="D89" s="16"/>
      <c r="E89" s="76"/>
    </row>
    <row r="90" spans="4:5" ht="12.75">
      <c r="D90" s="16"/>
      <c r="E90" s="76"/>
    </row>
    <row r="91" spans="4:5" ht="12.75">
      <c r="D91" s="16"/>
      <c r="E91" s="76"/>
    </row>
    <row r="92" spans="4:5" ht="12.75">
      <c r="D92" s="16"/>
      <c r="E92" s="76"/>
    </row>
    <row r="93" spans="4:5" ht="12.75">
      <c r="D93" s="16"/>
      <c r="E93" s="76"/>
    </row>
    <row r="94" spans="4:5" ht="12.75">
      <c r="D94" s="16"/>
      <c r="E94" s="76"/>
    </row>
    <row r="95" spans="4:5" ht="12.75">
      <c r="D95" s="16"/>
      <c r="E95" s="76"/>
    </row>
    <row r="96" spans="4:5" ht="12.75">
      <c r="D96" s="16"/>
      <c r="E96" s="76"/>
    </row>
    <row r="97" spans="4:5" ht="12.75">
      <c r="D97" s="16"/>
      <c r="E97" s="76"/>
    </row>
    <row r="98" spans="4:5" ht="12.75">
      <c r="D98" s="16"/>
      <c r="E98" s="76"/>
    </row>
    <row r="99" spans="4:5" ht="12.75">
      <c r="D99" s="16"/>
      <c r="E99" s="76"/>
    </row>
    <row r="100" spans="4:5" ht="12.75">
      <c r="D100" s="16"/>
      <c r="E100" s="76"/>
    </row>
    <row r="101" spans="4:5" ht="12.75">
      <c r="D101" s="16"/>
      <c r="E101" s="76"/>
    </row>
    <row r="102" spans="4:5" ht="12.75">
      <c r="D102" s="16"/>
      <c r="E102" s="76"/>
    </row>
    <row r="103" spans="4:5" ht="12.75">
      <c r="D103" s="16"/>
      <c r="E103" s="76"/>
    </row>
    <row r="104" spans="4:5" ht="12.75">
      <c r="D104" s="16"/>
      <c r="E104" s="76"/>
    </row>
    <row r="105" spans="4:5" ht="12.75">
      <c r="D105" s="16"/>
      <c r="E105" s="76"/>
    </row>
    <row r="106" spans="4:5" ht="12.75">
      <c r="D106" s="16"/>
      <c r="E106" s="76"/>
    </row>
    <row r="107" spans="4:5" ht="12.75">
      <c r="D107" s="16"/>
      <c r="E107" s="76"/>
    </row>
    <row r="108" spans="4:5" ht="12.75">
      <c r="D108" s="16"/>
      <c r="E108" s="76"/>
    </row>
    <row r="109" spans="4:5" ht="12.75">
      <c r="D109" s="16"/>
      <c r="E109" s="76"/>
    </row>
    <row r="110" spans="4:5" ht="12.75">
      <c r="D110" s="16"/>
      <c r="E110" s="76"/>
    </row>
    <row r="111" spans="4:5" ht="12.75">
      <c r="D111" s="16"/>
      <c r="E111" s="76"/>
    </row>
    <row r="112" spans="4:5" ht="12.75">
      <c r="D112" s="16"/>
      <c r="E112" s="76"/>
    </row>
    <row r="113" spans="4:5" ht="12.75">
      <c r="D113" s="16"/>
      <c r="E113" s="76"/>
    </row>
    <row r="114" spans="4:5" ht="12.75">
      <c r="D114" s="16"/>
      <c r="E114" s="76"/>
    </row>
    <row r="115" spans="4:5" ht="12.75">
      <c r="D115" s="16"/>
      <c r="E115" s="76"/>
    </row>
    <row r="116" spans="4:5" ht="12.75">
      <c r="D116" s="16"/>
      <c r="E116" s="76"/>
    </row>
    <row r="117" spans="4:5" ht="12.75">
      <c r="D117" s="16"/>
      <c r="E117" s="76"/>
    </row>
    <row r="118" spans="4:5" ht="12.75">
      <c r="D118" s="16"/>
      <c r="E118" s="76"/>
    </row>
    <row r="119" spans="4:5" ht="12.75">
      <c r="D119" s="16"/>
      <c r="E119" s="76"/>
    </row>
    <row r="120" spans="4:5" ht="12.75">
      <c r="D120" s="16"/>
      <c r="E120" s="76"/>
    </row>
    <row r="121" spans="4:5" ht="12.75">
      <c r="D121" s="16"/>
      <c r="E121" s="76"/>
    </row>
    <row r="122" spans="4:5" ht="12.75">
      <c r="D122" s="16"/>
      <c r="E122" s="76"/>
    </row>
    <row r="123" spans="4:5" ht="12.75">
      <c r="D123" s="16"/>
      <c r="E123" s="76"/>
    </row>
    <row r="124" spans="4:5" ht="12.75">
      <c r="D124" s="16"/>
      <c r="E124" s="76"/>
    </row>
    <row r="125" spans="4:5" ht="12.75">
      <c r="D125" s="16"/>
      <c r="E125" s="76"/>
    </row>
    <row r="126" spans="4:5" ht="12.75">
      <c r="D126" s="16"/>
      <c r="E126" s="76"/>
    </row>
    <row r="127" spans="4:5" ht="12.75">
      <c r="D127" s="16"/>
      <c r="E127" s="76"/>
    </row>
    <row r="128" spans="4:5" ht="12.75">
      <c r="D128" s="16"/>
      <c r="E128" s="76"/>
    </row>
    <row r="129" spans="4:5" ht="12.75">
      <c r="D129" s="16"/>
      <c r="E129" s="76"/>
    </row>
    <row r="130" spans="4:5" ht="12.75">
      <c r="D130" s="16"/>
      <c r="E130" s="76"/>
    </row>
    <row r="131" spans="4:5" ht="12.75">
      <c r="D131" s="16"/>
      <c r="E131" s="76"/>
    </row>
    <row r="132" spans="4:5" ht="12.75">
      <c r="D132" s="16"/>
      <c r="E132" s="76"/>
    </row>
    <row r="133" spans="4:5" ht="12.75">
      <c r="D133" s="16"/>
      <c r="E133" s="76"/>
    </row>
    <row r="134" spans="4:5" ht="12.75">
      <c r="D134" s="16"/>
      <c r="E134" s="76"/>
    </row>
    <row r="135" spans="4:5" ht="12.75">
      <c r="D135" s="16"/>
      <c r="E135" s="76"/>
    </row>
    <row r="136" spans="4:5" ht="12.75">
      <c r="D136" s="16"/>
      <c r="E136" s="76"/>
    </row>
    <row r="137" spans="4:5" ht="12.75">
      <c r="D137" s="16"/>
      <c r="E137" s="76"/>
    </row>
    <row r="138" spans="4:5" ht="12.75">
      <c r="D138" s="16"/>
      <c r="E138" s="76"/>
    </row>
    <row r="139" spans="4:5" ht="12.75">
      <c r="D139" s="16"/>
      <c r="E139" s="76"/>
    </row>
    <row r="140" spans="4:5" ht="12.75">
      <c r="D140" s="16"/>
      <c r="E140" s="76"/>
    </row>
    <row r="141" spans="4:5" ht="12.75">
      <c r="D141" s="16"/>
      <c r="E141" s="76"/>
    </row>
    <row r="142" spans="4:5" ht="12.75">
      <c r="D142" s="16"/>
      <c r="E142" s="76"/>
    </row>
    <row r="143" spans="4:5" ht="12.75">
      <c r="D143" s="16"/>
      <c r="E143" s="76"/>
    </row>
    <row r="144" spans="4:5" ht="12.75">
      <c r="D144" s="16"/>
      <c r="E144" s="76"/>
    </row>
    <row r="145" spans="4:5" ht="12.75">
      <c r="D145" s="16"/>
      <c r="E145" s="76"/>
    </row>
    <row r="146" spans="4:5" ht="12.75">
      <c r="D146" s="16"/>
      <c r="E146" s="76"/>
    </row>
    <row r="147" spans="4:5" ht="12.75">
      <c r="D147" s="16"/>
      <c r="E147" s="76"/>
    </row>
    <row r="148" spans="4:5" ht="12.75">
      <c r="D148" s="16"/>
      <c r="E148" s="7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spans="1:17" s="18" customFormat="1" ht="12.75">
      <c r="A155" s="13"/>
      <c r="B155" s="13"/>
      <c r="C155" s="13"/>
      <c r="D155" s="16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s="18" customFormat="1" ht="12.75">
      <c r="A156" s="13"/>
      <c r="B156" s="13"/>
      <c r="C156" s="13"/>
      <c r="D156" s="16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s="18" customFormat="1" ht="12.75">
      <c r="A157" s="13"/>
      <c r="B157" s="13"/>
      <c r="C157" s="13"/>
      <c r="D157" s="16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s="18" customFormat="1" ht="12.75">
      <c r="A158" s="13"/>
      <c r="B158" s="13"/>
      <c r="C158" s="13"/>
      <c r="D158" s="16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s="18" customFormat="1" ht="12.75">
      <c r="A159" s="13"/>
      <c r="B159" s="13"/>
      <c r="C159" s="13"/>
      <c r="D159" s="16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s="18" customFormat="1" ht="12.75">
      <c r="A160" s="13"/>
      <c r="B160" s="13"/>
      <c r="C160" s="13"/>
      <c r="D160" s="16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s="18" customFormat="1" ht="12.75">
      <c r="A161" s="13"/>
      <c r="B161" s="13"/>
      <c r="C161" s="13"/>
      <c r="D161" s="16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s="18" customFormat="1" ht="12.75">
      <c r="A162" s="13"/>
      <c r="B162" s="13"/>
      <c r="C162" s="13"/>
      <c r="D162" s="16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s="18" customFormat="1" ht="12.75">
      <c r="A163" s="13"/>
      <c r="B163" s="13"/>
      <c r="C163" s="13"/>
      <c r="D163" s="16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s="18" customFormat="1" ht="12.75">
      <c r="A164" s="13"/>
      <c r="B164" s="13"/>
      <c r="C164" s="13"/>
      <c r="D164" s="16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s="18" customFormat="1" ht="12.75">
      <c r="A165" s="13"/>
      <c r="B165" s="13"/>
      <c r="C165" s="13"/>
      <c r="D165" s="16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s="18" customFormat="1" ht="12.75">
      <c r="A166" s="13"/>
      <c r="B166" s="13"/>
      <c r="C166" s="13"/>
      <c r="D166" s="16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s="18" customFormat="1" ht="12.75">
      <c r="A167" s="13"/>
      <c r="B167" s="13"/>
      <c r="C167" s="13"/>
      <c r="D167" s="1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s="18" customFormat="1" ht="12.75">
      <c r="A168" s="13"/>
      <c r="B168" s="13"/>
      <c r="C168" s="13"/>
      <c r="D168" s="1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s="18" customFormat="1" ht="12.75">
      <c r="A169" s="13"/>
      <c r="B169" s="13"/>
      <c r="C169" s="13"/>
      <c r="D169" s="16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s="18" customFormat="1" ht="12.75">
      <c r="A170" s="13"/>
      <c r="B170" s="13"/>
      <c r="C170" s="13"/>
      <c r="D170" s="1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s="18" customFormat="1" ht="12.75">
      <c r="A171" s="13"/>
      <c r="B171" s="13"/>
      <c r="C171" s="13"/>
      <c r="D171" s="16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s="18" customFormat="1" ht="12.75">
      <c r="A172" s="13"/>
      <c r="B172" s="13"/>
      <c r="C172" s="13"/>
      <c r="D172" s="1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s="18" customFormat="1" ht="12.75">
      <c r="A173" s="13"/>
      <c r="B173" s="13"/>
      <c r="C173" s="13"/>
      <c r="D173" s="16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s="18" customFormat="1" ht="12.75">
      <c r="A174" s="13"/>
      <c r="B174" s="13"/>
      <c r="C174" s="13"/>
      <c r="D174" s="1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s="18" customFormat="1" ht="12.75">
      <c r="A175" s="13"/>
      <c r="B175" s="13"/>
      <c r="C175" s="13"/>
      <c r="D175" s="1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s="18" customFormat="1" ht="12.75">
      <c r="A176" s="13"/>
      <c r="B176" s="13"/>
      <c r="C176" s="13"/>
      <c r="D176" s="1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s="18" customFormat="1" ht="12.75">
      <c r="A177" s="13"/>
      <c r="B177" s="13"/>
      <c r="C177" s="13"/>
      <c r="D177" s="16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s="18" customFormat="1" ht="12.75">
      <c r="A178" s="13"/>
      <c r="B178" s="13"/>
      <c r="C178" s="13"/>
      <c r="D178" s="16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s="18" customFormat="1" ht="12.75">
      <c r="A179" s="13"/>
      <c r="B179" s="13"/>
      <c r="C179" s="13"/>
      <c r="D179" s="16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s="18" customFormat="1" ht="12.75">
      <c r="A180" s="13"/>
      <c r="B180" s="13"/>
      <c r="C180" s="13"/>
      <c r="D180" s="16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s="18" customFormat="1" ht="12.75">
      <c r="A181" s="13"/>
      <c r="B181" s="13"/>
      <c r="C181" s="13"/>
      <c r="D181" s="16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s="18" customFormat="1" ht="12.75">
      <c r="A182" s="13"/>
      <c r="B182" s="13"/>
      <c r="C182" s="13"/>
      <c r="D182" s="16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s="18" customFormat="1" ht="12.75">
      <c r="A183" s="13"/>
      <c r="B183" s="13"/>
      <c r="C183" s="13"/>
      <c r="D183" s="16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s="18" customFormat="1" ht="12.75">
      <c r="A184" s="13"/>
      <c r="B184" s="13"/>
      <c r="C184" s="13"/>
      <c r="D184" s="16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s="18" customFormat="1" ht="12.75">
      <c r="A185" s="13"/>
      <c r="B185" s="13"/>
      <c r="C185" s="13"/>
      <c r="D185" s="16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s="18" customFormat="1" ht="12.75">
      <c r="A186" s="13"/>
      <c r="B186" s="13"/>
      <c r="C186" s="13"/>
      <c r="D186" s="16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s="18" customFormat="1" ht="12.75">
      <c r="A187" s="13"/>
      <c r="B187" s="13"/>
      <c r="C187" s="13"/>
      <c r="D187" s="16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s="18" customFormat="1" ht="12.75">
      <c r="A188" s="13"/>
      <c r="B188" s="13"/>
      <c r="C188" s="13"/>
      <c r="D188" s="16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s="18" customFormat="1" ht="12.75">
      <c r="A189" s="13"/>
      <c r="B189" s="13"/>
      <c r="C189" s="13"/>
      <c r="D189" s="16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s="18" customFormat="1" ht="12.75">
      <c r="A190" s="13"/>
      <c r="B190" s="13"/>
      <c r="C190" s="13"/>
      <c r="D190" s="16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s="18" customFormat="1" ht="12.75">
      <c r="A191" s="13"/>
      <c r="B191" s="13"/>
      <c r="C191" s="13"/>
      <c r="D191" s="16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s="18" customFormat="1" ht="12.75">
      <c r="A192" s="13"/>
      <c r="B192" s="13"/>
      <c r="C192" s="13"/>
      <c r="D192" s="16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s="18" customFormat="1" ht="12.75">
      <c r="A193" s="13"/>
      <c r="B193" s="13"/>
      <c r="C193" s="13"/>
      <c r="D193" s="16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s="18" customFormat="1" ht="12.75">
      <c r="A194" s="13"/>
      <c r="B194" s="13"/>
      <c r="C194" s="13"/>
      <c r="D194" s="16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s="18" customFormat="1" ht="12.75">
      <c r="A195" s="13"/>
      <c r="B195" s="13"/>
      <c r="C195" s="13"/>
      <c r="D195" s="16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s="18" customFormat="1" ht="12.75">
      <c r="A196" s="13"/>
      <c r="B196" s="13"/>
      <c r="C196" s="13"/>
      <c r="D196" s="16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s="18" customFormat="1" ht="12.75">
      <c r="A197" s="13"/>
      <c r="B197" s="13"/>
      <c r="C197" s="13"/>
      <c r="D197" s="16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s="18" customFormat="1" ht="12.75">
      <c r="A198" s="13"/>
      <c r="B198" s="13"/>
      <c r="C198" s="13"/>
      <c r="D198" s="16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s="18" customFormat="1" ht="12.75">
      <c r="A199" s="13"/>
      <c r="B199" s="13"/>
      <c r="C199" s="13"/>
      <c r="D199" s="16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</sheetData>
  <sheetProtection/>
  <mergeCells count="18">
    <mergeCell ref="A7:D7"/>
    <mergeCell ref="C4:D4"/>
    <mergeCell ref="A6:D6"/>
    <mergeCell ref="A8:D8"/>
    <mergeCell ref="A9:D9"/>
    <mergeCell ref="C1:D1"/>
    <mergeCell ref="C2:D2"/>
    <mergeCell ref="C3:D3"/>
    <mergeCell ref="A69:B69"/>
    <mergeCell ref="A70:B70"/>
    <mergeCell ref="A71:B71"/>
    <mergeCell ref="A72:B72"/>
    <mergeCell ref="F42:G42"/>
    <mergeCell ref="F43:G43"/>
    <mergeCell ref="F44:G44"/>
    <mergeCell ref="F45:G45"/>
    <mergeCell ref="A67:B67"/>
    <mergeCell ref="A68:B6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4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19.375" style="13" customWidth="1"/>
    <col min="2" max="2" width="37.25390625" style="13" customWidth="1"/>
    <col min="3" max="3" width="11.625" style="13" customWidth="1"/>
    <col min="4" max="4" width="14.00390625" style="13" customWidth="1"/>
    <col min="5" max="5" width="11.75390625" style="18" customWidth="1"/>
    <col min="6" max="6" width="8.125" style="13" customWidth="1"/>
    <col min="7" max="7" width="31.00390625" style="13" customWidth="1"/>
    <col min="8" max="8" width="9.125" style="13" customWidth="1"/>
    <col min="9" max="9" width="7.125" style="13" customWidth="1"/>
    <col min="10" max="10" width="10.625" style="13" bestFit="1" customWidth="1"/>
    <col min="11" max="11" width="6.125" style="13" customWidth="1"/>
    <col min="12" max="12" width="6.00390625" style="13" customWidth="1"/>
    <col min="13" max="16384" width="9.125" style="13" customWidth="1"/>
  </cols>
  <sheetData>
    <row r="1" spans="1:5" ht="12.75">
      <c r="A1" s="12"/>
      <c r="B1" s="12"/>
      <c r="C1" s="12"/>
      <c r="D1" s="12"/>
      <c r="E1" s="134"/>
    </row>
    <row r="2" spans="1:12" s="81" customFormat="1" ht="12.75">
      <c r="A2" s="175"/>
      <c r="B2" s="175"/>
      <c r="C2" s="332" t="s">
        <v>177</v>
      </c>
      <c r="D2" s="332"/>
      <c r="E2" s="85"/>
      <c r="F2" s="85"/>
      <c r="G2" s="147"/>
      <c r="H2" s="85"/>
      <c r="I2" s="316"/>
      <c r="J2" s="316"/>
      <c r="K2" s="316"/>
      <c r="L2" s="82"/>
    </row>
    <row r="3" spans="1:12" s="81" customFormat="1" ht="12.75">
      <c r="A3" s="175"/>
      <c r="B3" s="175"/>
      <c r="C3" s="332" t="s">
        <v>427</v>
      </c>
      <c r="D3" s="332"/>
      <c r="E3" s="85"/>
      <c r="F3" s="85"/>
      <c r="G3" s="147"/>
      <c r="H3" s="85"/>
      <c r="I3" s="317"/>
      <c r="J3" s="317"/>
      <c r="K3" s="317"/>
      <c r="L3" s="82"/>
    </row>
    <row r="4" spans="1:12" s="81" customFormat="1" ht="12.75">
      <c r="A4" s="175"/>
      <c r="B4" s="175"/>
      <c r="C4" s="332" t="s">
        <v>418</v>
      </c>
      <c r="D4" s="332"/>
      <c r="E4" s="85"/>
      <c r="F4" s="85"/>
      <c r="G4" s="147"/>
      <c r="H4" s="85"/>
      <c r="I4" s="317"/>
      <c r="J4" s="317"/>
      <c r="K4" s="317"/>
      <c r="L4" s="82"/>
    </row>
    <row r="5" spans="1:12" s="81" customFormat="1" ht="12.75">
      <c r="A5" s="175"/>
      <c r="B5" s="175"/>
      <c r="C5" s="332" t="s">
        <v>423</v>
      </c>
      <c r="D5" s="332"/>
      <c r="E5" s="85"/>
      <c r="F5" s="85"/>
      <c r="G5" s="147"/>
      <c r="H5" s="85"/>
      <c r="I5" s="318"/>
      <c r="J5" s="318"/>
      <c r="K5" s="318"/>
      <c r="L5" s="82"/>
    </row>
    <row r="6" spans="1:10" ht="12.75">
      <c r="A6" s="289"/>
      <c r="B6" s="289"/>
      <c r="C6" s="289"/>
      <c r="D6" s="289"/>
      <c r="E6" s="133"/>
      <c r="H6" s="14"/>
      <c r="I6" s="12"/>
      <c r="J6" s="12"/>
    </row>
    <row r="7" spans="1:5" ht="18" customHeight="1">
      <c r="A7" s="288"/>
      <c r="B7" s="307"/>
      <c r="C7" s="307"/>
      <c r="D7" s="288"/>
      <c r="E7" s="133"/>
    </row>
    <row r="8" spans="1:5" ht="12.75">
      <c r="A8" s="331" t="s">
        <v>178</v>
      </c>
      <c r="B8" s="331"/>
      <c r="C8" s="331"/>
      <c r="D8" s="331"/>
      <c r="E8" s="134"/>
    </row>
    <row r="9" spans="1:5" ht="12.75">
      <c r="A9" s="329" t="s">
        <v>269</v>
      </c>
      <c r="B9" s="329"/>
      <c r="C9" s="329"/>
      <c r="D9" s="329"/>
      <c r="E9" s="134"/>
    </row>
    <row r="10" spans="1:5" ht="12.75">
      <c r="A10" s="329" t="s">
        <v>414</v>
      </c>
      <c r="B10" s="329"/>
      <c r="C10" s="329"/>
      <c r="D10" s="329"/>
      <c r="E10" s="134"/>
    </row>
    <row r="11" spans="1:5" ht="27" customHeight="1">
      <c r="A11" s="330" t="s">
        <v>413</v>
      </c>
      <c r="B11" s="330"/>
      <c r="C11" s="330"/>
      <c r="D11" s="330"/>
      <c r="E11" s="134"/>
    </row>
    <row r="12" spans="1:5" ht="19.5" customHeight="1">
      <c r="A12" s="308"/>
      <c r="B12" s="289"/>
      <c r="C12" s="288"/>
      <c r="D12" s="288"/>
      <c r="E12" s="134"/>
    </row>
    <row r="13" spans="1:5" ht="16.5" customHeight="1">
      <c r="A13" s="288"/>
      <c r="B13" s="290"/>
      <c r="C13" s="288"/>
      <c r="D13" s="309" t="s">
        <v>35</v>
      </c>
      <c r="E13" s="133"/>
    </row>
    <row r="14" spans="1:17" ht="55.5" customHeight="1">
      <c r="A14" s="164" t="s">
        <v>31</v>
      </c>
      <c r="B14" s="168" t="s">
        <v>72</v>
      </c>
      <c r="C14" s="168" t="s">
        <v>67</v>
      </c>
      <c r="D14" s="292" t="s">
        <v>71</v>
      </c>
      <c r="E14" s="134"/>
      <c r="F14" s="19"/>
      <c r="G14" s="20"/>
      <c r="H14" s="20"/>
      <c r="I14" s="20"/>
      <c r="J14" s="20"/>
      <c r="K14" s="20"/>
      <c r="L14" s="21"/>
      <c r="M14" s="20"/>
      <c r="N14" s="20"/>
      <c r="O14" s="20"/>
      <c r="P14" s="20"/>
      <c r="Q14" s="20"/>
    </row>
    <row r="15" spans="1:17" ht="16.5" customHeight="1">
      <c r="A15" s="164" t="s">
        <v>12</v>
      </c>
      <c r="B15" s="310" t="s">
        <v>13</v>
      </c>
      <c r="C15" s="168" t="s">
        <v>14</v>
      </c>
      <c r="D15" s="168" t="s">
        <v>15</v>
      </c>
      <c r="E15" s="134"/>
      <c r="F15" s="19"/>
      <c r="G15" s="20"/>
      <c r="H15" s="20"/>
      <c r="I15" s="20"/>
      <c r="J15" s="20"/>
      <c r="K15" s="20"/>
      <c r="L15" s="21"/>
      <c r="M15" s="20"/>
      <c r="N15" s="20"/>
      <c r="O15" s="20"/>
      <c r="P15" s="20"/>
      <c r="Q15" s="20"/>
    </row>
    <row r="16" spans="1:17" ht="25.5" customHeight="1">
      <c r="A16" s="236" t="s">
        <v>73</v>
      </c>
      <c r="B16" s="236" t="s">
        <v>74</v>
      </c>
      <c r="C16" s="202">
        <f>C17</f>
        <v>0</v>
      </c>
      <c r="D16" s="311">
        <f>D17</f>
        <v>3154.38691999999</v>
      </c>
      <c r="E16" s="135"/>
      <c r="F16" s="22"/>
      <c r="G16" s="23"/>
      <c r="H16" s="24"/>
      <c r="I16" s="25"/>
      <c r="J16" s="25"/>
      <c r="K16" s="25"/>
      <c r="L16" s="25"/>
      <c r="M16" s="26"/>
      <c r="N16" s="27"/>
      <c r="O16" s="27"/>
      <c r="P16" s="27"/>
      <c r="Q16" s="27"/>
    </row>
    <row r="17" spans="1:17" ht="28.5" customHeight="1">
      <c r="A17" s="312" t="s">
        <v>75</v>
      </c>
      <c r="B17" s="312" t="s">
        <v>121</v>
      </c>
      <c r="C17" s="204">
        <v>0</v>
      </c>
      <c r="D17" s="204">
        <f>'Отчет (Прилож 4)'!D41-'Отчет по дох(Прилож 2)'!D52</f>
        <v>3154.38691999999</v>
      </c>
      <c r="E17" s="135"/>
      <c r="F17" s="22"/>
      <c r="G17" s="23"/>
      <c r="H17" s="28"/>
      <c r="I17" s="29"/>
      <c r="J17" s="29"/>
      <c r="K17" s="29"/>
      <c r="L17" s="29"/>
      <c r="M17" s="26"/>
      <c r="N17" s="27"/>
      <c r="O17" s="27"/>
      <c r="P17" s="27"/>
      <c r="Q17" s="27"/>
    </row>
    <row r="18" spans="1:17" ht="15.75" customHeight="1">
      <c r="A18" s="45"/>
      <c r="B18" s="46"/>
      <c r="C18" s="12"/>
      <c r="D18" s="15"/>
      <c r="E18" s="135"/>
      <c r="F18" s="22"/>
      <c r="G18" s="23"/>
      <c r="H18" s="43"/>
      <c r="I18" s="43"/>
      <c r="J18" s="43"/>
      <c r="K18" s="43"/>
      <c r="L18" s="1"/>
      <c r="M18" s="44"/>
      <c r="N18" s="47"/>
      <c r="O18" s="47"/>
      <c r="P18" s="47"/>
      <c r="Q18" s="47"/>
    </row>
    <row r="19" spans="1:17" ht="13.5" customHeight="1">
      <c r="A19" s="46"/>
      <c r="B19" s="12"/>
      <c r="C19" s="12"/>
      <c r="D19" s="11"/>
      <c r="E19" s="135"/>
      <c r="F19" s="22"/>
      <c r="G19" s="23"/>
      <c r="H19" s="43"/>
      <c r="I19" s="43"/>
      <c r="J19" s="43"/>
      <c r="K19" s="43"/>
      <c r="L19" s="1"/>
      <c r="M19" s="47"/>
      <c r="N19" s="47"/>
      <c r="O19" s="47"/>
      <c r="P19" s="47"/>
      <c r="Q19" s="47"/>
    </row>
    <row r="20" spans="1:17" ht="12" customHeight="1">
      <c r="A20" s="136"/>
      <c r="B20" s="133"/>
      <c r="C20" s="133"/>
      <c r="D20" s="138"/>
      <c r="E20" s="2"/>
      <c r="F20" s="22"/>
      <c r="G20" s="23"/>
      <c r="H20" s="43"/>
      <c r="I20" s="43"/>
      <c r="J20" s="43"/>
      <c r="K20" s="43"/>
      <c r="L20" s="1"/>
      <c r="M20" s="47"/>
      <c r="N20" s="47"/>
      <c r="O20" s="47"/>
      <c r="P20" s="47"/>
      <c r="Q20" s="47"/>
    </row>
    <row r="21" spans="4:12" s="37" customFormat="1" ht="16.5" customHeight="1">
      <c r="D21" s="124"/>
      <c r="E21" s="125"/>
      <c r="H21" s="3"/>
      <c r="I21" s="3"/>
      <c r="J21" s="3"/>
      <c r="K21" s="3"/>
      <c r="L21" s="3"/>
    </row>
    <row r="22" spans="1:10" s="37" customFormat="1" ht="17.25" customHeight="1">
      <c r="A22" s="25"/>
      <c r="B22" s="32"/>
      <c r="D22" s="126"/>
      <c r="E22" s="127"/>
      <c r="G22" s="3"/>
      <c r="J22" s="122"/>
    </row>
    <row r="23" spans="5:10" s="37" customFormat="1" ht="12.75">
      <c r="E23" s="125"/>
      <c r="F23" s="57"/>
      <c r="J23" s="128"/>
    </row>
    <row r="24" spans="2:5" s="37" customFormat="1" ht="12.75">
      <c r="B24" s="32"/>
      <c r="D24" s="114"/>
      <c r="E24" s="127"/>
    </row>
    <row r="25" spans="2:7" s="37" customFormat="1" ht="12.75">
      <c r="B25" s="3"/>
      <c r="E25" s="127"/>
      <c r="G25" s="129"/>
    </row>
    <row r="26" spans="2:7" s="37" customFormat="1" ht="12.75">
      <c r="B26" s="3"/>
      <c r="E26" s="130"/>
      <c r="F26" s="114"/>
      <c r="G26" s="36"/>
    </row>
    <row r="27" spans="2:7" s="37" customFormat="1" ht="15.75">
      <c r="B27" s="32"/>
      <c r="C27" s="123"/>
      <c r="D27" s="62"/>
      <c r="E27" s="130"/>
      <c r="G27" s="131"/>
    </row>
    <row r="28" spans="2:5" s="37" customFormat="1" ht="26.25" customHeight="1">
      <c r="B28" s="140"/>
      <c r="E28" s="127"/>
    </row>
    <row r="29" s="37" customFormat="1" ht="12.75">
      <c r="E29" s="3"/>
    </row>
    <row r="30" s="37" customFormat="1" ht="12.75">
      <c r="E30" s="3"/>
    </row>
    <row r="31" spans="2:7" s="37" customFormat="1" ht="12.75">
      <c r="B31" s="36"/>
      <c r="E31" s="125"/>
      <c r="G31" s="132"/>
    </row>
    <row r="32" spans="5:6" s="37" customFormat="1" ht="16.5" customHeight="1">
      <c r="E32" s="127"/>
      <c r="F32" s="3"/>
    </row>
    <row r="33" spans="1:7" ht="17.25" customHeight="1">
      <c r="A33" s="12"/>
      <c r="B33" s="12"/>
      <c r="C33" s="12"/>
      <c r="D33" s="65"/>
      <c r="E33" s="15"/>
      <c r="F33" s="16"/>
      <c r="G33" s="16"/>
    </row>
    <row r="34" spans="1:7" ht="20.25" customHeight="1">
      <c r="A34" s="12"/>
      <c r="B34" s="12"/>
      <c r="C34" s="12"/>
      <c r="D34" s="15"/>
      <c r="E34" s="58"/>
      <c r="F34" s="66"/>
      <c r="G34" s="16"/>
    </row>
    <row r="35" spans="1:7" ht="12.75">
      <c r="A35" s="12"/>
      <c r="B35" s="12"/>
      <c r="C35" s="12"/>
      <c r="D35" s="15"/>
      <c r="E35" s="58"/>
      <c r="F35" s="66"/>
      <c r="G35" s="16"/>
    </row>
    <row r="36" spans="1:7" ht="12.75">
      <c r="A36" s="12"/>
      <c r="B36" s="12"/>
      <c r="C36" s="12"/>
      <c r="D36" s="15"/>
      <c r="E36" s="58"/>
      <c r="F36" s="67"/>
      <c r="G36" s="16"/>
    </row>
    <row r="37" spans="1:10" ht="12.75">
      <c r="A37" s="12"/>
      <c r="B37" s="12"/>
      <c r="C37" s="12"/>
      <c r="D37" s="15"/>
      <c r="E37"/>
      <c r="F37"/>
      <c r="G37"/>
      <c r="H37"/>
      <c r="I37"/>
      <c r="J37"/>
    </row>
    <row r="38" spans="1:10" ht="12.75">
      <c r="A38" s="12"/>
      <c r="B38" s="12"/>
      <c r="C38" s="12"/>
      <c r="D38" s="15" t="s">
        <v>26</v>
      </c>
      <c r="E38"/>
      <c r="F38"/>
      <c r="G38"/>
      <c r="H38"/>
      <c r="I38"/>
      <c r="J38"/>
    </row>
    <row r="39" spans="1:10" ht="12.75">
      <c r="A39" s="12"/>
      <c r="B39" s="12"/>
      <c r="C39" s="12"/>
      <c r="D39" s="15"/>
      <c r="E39"/>
      <c r="F39"/>
      <c r="G39"/>
      <c r="H39"/>
      <c r="I39"/>
      <c r="J39"/>
    </row>
    <row r="40" spans="1:10" s="63" customFormat="1" ht="41.25" customHeight="1">
      <c r="A40" s="68"/>
      <c r="D40" s="64"/>
      <c r="E40"/>
      <c r="F40"/>
      <c r="G40"/>
      <c r="H40"/>
      <c r="I40"/>
      <c r="J40"/>
    </row>
    <row r="41" spans="1:10" s="63" customFormat="1" ht="34.5" customHeight="1">
      <c r="A41" s="45"/>
      <c r="D41" s="64"/>
      <c r="E41"/>
      <c r="F41"/>
      <c r="G41"/>
      <c r="H41"/>
      <c r="I41"/>
      <c r="J41"/>
    </row>
    <row r="42" spans="1:10" s="69" customFormat="1" ht="48.75" customHeight="1">
      <c r="A42" s="325"/>
      <c r="B42" s="325"/>
      <c r="D42" s="71"/>
      <c r="E42"/>
      <c r="F42"/>
      <c r="G42"/>
      <c r="H42"/>
      <c r="I42"/>
      <c r="J42"/>
    </row>
    <row r="43" spans="1:10" ht="35.25" customHeight="1">
      <c r="A43" s="325"/>
      <c r="B43" s="325"/>
      <c r="C43" s="61"/>
      <c r="D43" s="71"/>
      <c r="E43"/>
      <c r="F43"/>
      <c r="G43" s="72"/>
      <c r="H43"/>
      <c r="I43"/>
      <c r="J43"/>
    </row>
    <row r="44" spans="1:10" ht="15.75">
      <c r="A44" s="323"/>
      <c r="B44" s="323"/>
      <c r="C44" s="73"/>
      <c r="D44" s="71"/>
      <c r="E44"/>
      <c r="F44"/>
      <c r="G44"/>
      <c r="H44"/>
      <c r="I44"/>
      <c r="J44"/>
    </row>
    <row r="45" spans="1:10" ht="15.75">
      <c r="A45" s="323"/>
      <c r="B45" s="323"/>
      <c r="C45" s="73"/>
      <c r="D45" s="71"/>
      <c r="E45"/>
      <c r="F45"/>
      <c r="G45"/>
      <c r="H45"/>
      <c r="I45"/>
      <c r="J45"/>
    </row>
    <row r="46" spans="1:5" ht="32.25" customHeight="1">
      <c r="A46" s="323"/>
      <c r="B46" s="323"/>
      <c r="C46" s="73"/>
      <c r="D46" s="71"/>
      <c r="E46" s="70"/>
    </row>
    <row r="47" spans="1:5" ht="30" customHeight="1">
      <c r="A47" s="323"/>
      <c r="B47" s="323"/>
      <c r="C47" s="73"/>
      <c r="D47" s="71"/>
      <c r="E47" s="70"/>
    </row>
    <row r="48" spans="1:5" ht="12.75">
      <c r="A48" s="54"/>
      <c r="B48" s="54"/>
      <c r="C48" s="54"/>
      <c r="D48" s="15"/>
      <c r="E48" s="12"/>
    </row>
    <row r="49" spans="1:5" ht="12.75">
      <c r="A49" s="54"/>
      <c r="B49" s="12"/>
      <c r="C49" s="54"/>
      <c r="D49" s="15"/>
      <c r="E49" s="12"/>
    </row>
    <row r="50" spans="1:4" ht="12.75">
      <c r="A50" s="54"/>
      <c r="D50" s="16"/>
    </row>
    <row r="51" spans="1:5" ht="12.75">
      <c r="A51" s="74"/>
      <c r="B51" s="54"/>
      <c r="C51" s="54"/>
      <c r="D51" s="53"/>
      <c r="E51" s="75"/>
    </row>
    <row r="52" spans="2:5" ht="12.75">
      <c r="B52" s="54"/>
      <c r="C52" s="54"/>
      <c r="D52" s="53"/>
      <c r="E52" s="75"/>
    </row>
    <row r="53" spans="1:5" ht="12.75">
      <c r="A53" s="54"/>
      <c r="B53" s="54"/>
      <c r="C53" s="54"/>
      <c r="D53" s="53"/>
      <c r="E53" s="76"/>
    </row>
    <row r="54" spans="1:5" ht="12.75">
      <c r="A54" s="54"/>
      <c r="B54" s="77"/>
      <c r="C54" s="54"/>
      <c r="D54" s="16"/>
      <c r="E54" s="13"/>
    </row>
    <row r="55" spans="1:5" ht="12.75">
      <c r="A55" s="54"/>
      <c r="B55" s="54"/>
      <c r="C55" s="54"/>
      <c r="D55" s="53"/>
      <c r="E55" s="76"/>
    </row>
    <row r="56" spans="1:5" ht="12.75">
      <c r="A56" s="54"/>
      <c r="B56" s="54"/>
      <c r="C56" s="54"/>
      <c r="D56" s="53"/>
      <c r="E56" s="76"/>
    </row>
    <row r="57" spans="1:5" ht="12.75">
      <c r="A57" s="54"/>
      <c r="B57" s="54"/>
      <c r="C57" s="54"/>
      <c r="D57" s="53"/>
      <c r="E57" s="76"/>
    </row>
    <row r="58" spans="1:5" ht="12.75">
      <c r="A58" s="54"/>
      <c r="B58" s="54"/>
      <c r="C58" s="54"/>
      <c r="D58" s="53"/>
      <c r="E58" s="76"/>
    </row>
    <row r="59" spans="1:5" ht="12.75">
      <c r="A59" s="54"/>
      <c r="B59" s="54"/>
      <c r="C59" s="54"/>
      <c r="D59" s="53"/>
      <c r="E59" s="76"/>
    </row>
    <row r="60" spans="1:5" ht="12.75">
      <c r="A60" s="54"/>
      <c r="B60" s="54"/>
      <c r="C60" s="54"/>
      <c r="D60" s="53"/>
      <c r="E60" s="76"/>
    </row>
    <row r="61" spans="4:5" ht="12.75">
      <c r="D61" s="16"/>
      <c r="E61" s="76"/>
    </row>
    <row r="62" spans="4:5" ht="12.75">
      <c r="D62" s="16"/>
      <c r="E62" s="76"/>
    </row>
    <row r="63" spans="4:5" ht="12.75">
      <c r="D63" s="16"/>
      <c r="E63" s="76"/>
    </row>
    <row r="64" spans="4:5" ht="12.75">
      <c r="D64" s="16"/>
      <c r="E64" s="76"/>
    </row>
    <row r="65" spans="4:5" ht="12.75">
      <c r="D65" s="16"/>
      <c r="E65" s="76"/>
    </row>
    <row r="66" spans="4:5" ht="12.75">
      <c r="D66" s="16"/>
      <c r="E66" s="76"/>
    </row>
    <row r="67" spans="4:5" ht="12.75">
      <c r="D67" s="16"/>
      <c r="E67" s="76"/>
    </row>
    <row r="68" spans="4:5" ht="12.75">
      <c r="D68" s="16"/>
      <c r="E68" s="76"/>
    </row>
    <row r="69" spans="4:5" ht="12.75">
      <c r="D69" s="16"/>
      <c r="E69" s="76"/>
    </row>
    <row r="70" spans="4:5" ht="12.75">
      <c r="D70" s="16"/>
      <c r="E70" s="76"/>
    </row>
    <row r="71" spans="4:5" ht="12.75">
      <c r="D71" s="16"/>
      <c r="E71" s="76"/>
    </row>
    <row r="72" spans="4:5" ht="12.75">
      <c r="D72" s="16"/>
      <c r="E72" s="76"/>
    </row>
    <row r="73" spans="4:5" ht="12.75">
      <c r="D73" s="16"/>
      <c r="E73" s="76"/>
    </row>
    <row r="74" spans="4:5" ht="12.75">
      <c r="D74" s="16"/>
      <c r="E74" s="76"/>
    </row>
    <row r="75" spans="4:5" ht="12.75">
      <c r="D75" s="16"/>
      <c r="E75" s="76"/>
    </row>
    <row r="76" spans="4:5" ht="12.75">
      <c r="D76" s="16"/>
      <c r="E76" s="76"/>
    </row>
    <row r="77" spans="4:5" ht="12.75">
      <c r="D77" s="16"/>
      <c r="E77" s="76"/>
    </row>
    <row r="78" spans="4:5" ht="12.75">
      <c r="D78" s="16"/>
      <c r="E78" s="76"/>
    </row>
    <row r="79" spans="4:5" ht="12.75">
      <c r="D79" s="16"/>
      <c r="E79" s="76"/>
    </row>
    <row r="80" spans="4:5" ht="12.75">
      <c r="D80" s="16"/>
      <c r="E80" s="76"/>
    </row>
    <row r="81" spans="4:5" ht="12.75">
      <c r="D81" s="16"/>
      <c r="E81" s="76"/>
    </row>
    <row r="82" spans="4:5" ht="12.75">
      <c r="D82" s="16"/>
      <c r="E82" s="76"/>
    </row>
    <row r="83" spans="4:5" ht="12.75">
      <c r="D83" s="16"/>
      <c r="E83" s="76"/>
    </row>
    <row r="84" spans="4:5" ht="12.75">
      <c r="D84" s="16"/>
      <c r="E84" s="76"/>
    </row>
    <row r="85" spans="4:5" ht="12.75">
      <c r="D85" s="16"/>
      <c r="E85" s="76"/>
    </row>
    <row r="86" spans="4:5" ht="12.75">
      <c r="D86" s="16"/>
      <c r="E86" s="76"/>
    </row>
    <row r="87" spans="4:5" ht="12.75">
      <c r="D87" s="16"/>
      <c r="E87" s="76"/>
    </row>
    <row r="88" spans="4:5" ht="12.75">
      <c r="D88" s="16"/>
      <c r="E88" s="76"/>
    </row>
    <row r="89" spans="4:5" ht="12.75">
      <c r="D89" s="16"/>
      <c r="E89" s="76"/>
    </row>
    <row r="90" spans="4:5" ht="12.75">
      <c r="D90" s="16"/>
      <c r="E90" s="76"/>
    </row>
    <row r="91" spans="4:5" ht="12.75">
      <c r="D91" s="16"/>
      <c r="E91" s="76"/>
    </row>
    <row r="92" spans="4:5" ht="12.75">
      <c r="D92" s="16"/>
      <c r="E92" s="76"/>
    </row>
    <row r="93" spans="4:5" ht="12.75">
      <c r="D93" s="16"/>
      <c r="E93" s="76"/>
    </row>
    <row r="94" spans="4:5" ht="12.75">
      <c r="D94" s="16"/>
      <c r="E94" s="76"/>
    </row>
    <row r="95" spans="4:5" ht="12.75">
      <c r="D95" s="16"/>
      <c r="E95" s="76"/>
    </row>
    <row r="96" spans="4:5" ht="12.75">
      <c r="D96" s="16"/>
      <c r="E96" s="76"/>
    </row>
    <row r="97" spans="4:5" ht="12.75">
      <c r="D97" s="16"/>
      <c r="E97" s="76"/>
    </row>
    <row r="98" spans="4:5" ht="12.75">
      <c r="D98" s="16"/>
      <c r="E98" s="76"/>
    </row>
    <row r="99" spans="4:5" ht="12.75">
      <c r="D99" s="16"/>
      <c r="E99" s="76"/>
    </row>
    <row r="100" spans="4:5" ht="12.75">
      <c r="D100" s="16"/>
      <c r="E100" s="76"/>
    </row>
    <row r="101" spans="4:5" ht="12.75">
      <c r="D101" s="16"/>
      <c r="E101" s="76"/>
    </row>
    <row r="102" spans="4:5" ht="12.75">
      <c r="D102" s="16"/>
      <c r="E102" s="76"/>
    </row>
    <row r="103" spans="4:5" ht="12.75">
      <c r="D103" s="16"/>
      <c r="E103" s="76"/>
    </row>
    <row r="104" spans="4:5" ht="12.75">
      <c r="D104" s="16"/>
      <c r="E104" s="76"/>
    </row>
    <row r="105" spans="4:5" ht="12.75">
      <c r="D105" s="16"/>
      <c r="E105" s="76"/>
    </row>
    <row r="106" spans="4:5" ht="12.75">
      <c r="D106" s="16"/>
      <c r="E106" s="76"/>
    </row>
    <row r="107" spans="4:5" ht="12.75">
      <c r="D107" s="16"/>
      <c r="E107" s="76"/>
    </row>
    <row r="108" spans="4:5" ht="12.75">
      <c r="D108" s="16"/>
      <c r="E108" s="76"/>
    </row>
    <row r="109" spans="4:5" ht="12.75">
      <c r="D109" s="16"/>
      <c r="E109" s="76"/>
    </row>
    <row r="110" spans="4:5" ht="12.75">
      <c r="D110" s="16"/>
      <c r="E110" s="76"/>
    </row>
    <row r="111" spans="4:5" ht="12.75">
      <c r="D111" s="16"/>
      <c r="E111" s="76"/>
    </row>
    <row r="112" spans="4:5" ht="12.75">
      <c r="D112" s="16"/>
      <c r="E112" s="76"/>
    </row>
    <row r="113" spans="4:5" ht="12.75">
      <c r="D113" s="16"/>
      <c r="E113" s="76"/>
    </row>
    <row r="114" spans="4:5" ht="12.75">
      <c r="D114" s="16"/>
      <c r="E114" s="76"/>
    </row>
    <row r="115" spans="4:5" ht="12.75">
      <c r="D115" s="16"/>
      <c r="E115" s="76"/>
    </row>
    <row r="116" spans="4:5" ht="12.75">
      <c r="D116" s="16"/>
      <c r="E116" s="76"/>
    </row>
    <row r="117" spans="4:5" ht="12.75">
      <c r="D117" s="16"/>
      <c r="E117" s="76"/>
    </row>
    <row r="118" spans="4:5" ht="12.75">
      <c r="D118" s="16"/>
      <c r="E118" s="76"/>
    </row>
    <row r="119" spans="4:5" ht="12.75">
      <c r="D119" s="16"/>
      <c r="E119" s="76"/>
    </row>
    <row r="120" spans="4:5" ht="12.75">
      <c r="D120" s="16"/>
      <c r="E120" s="76"/>
    </row>
    <row r="121" spans="4:5" ht="12.75">
      <c r="D121" s="16"/>
      <c r="E121" s="76"/>
    </row>
    <row r="122" spans="4:5" ht="12.75">
      <c r="D122" s="16"/>
      <c r="E122" s="76"/>
    </row>
    <row r="123" spans="4:5" ht="12.75">
      <c r="D123" s="16"/>
      <c r="E123" s="7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spans="1:17" s="18" customFormat="1" ht="12.75">
      <c r="A130" s="13"/>
      <c r="B130" s="13"/>
      <c r="C130" s="13"/>
      <c r="D130" s="16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s="18" customFormat="1" ht="12.75">
      <c r="A131" s="13"/>
      <c r="B131" s="13"/>
      <c r="C131" s="13"/>
      <c r="D131" s="16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s="18" customFormat="1" ht="12.75">
      <c r="A132" s="13"/>
      <c r="B132" s="13"/>
      <c r="C132" s="13"/>
      <c r="D132" s="16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s="18" customFormat="1" ht="12.75">
      <c r="A133" s="13"/>
      <c r="B133" s="13"/>
      <c r="C133" s="13"/>
      <c r="D133" s="16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s="18" customFormat="1" ht="12.75">
      <c r="A134" s="13"/>
      <c r="B134" s="13"/>
      <c r="C134" s="13"/>
      <c r="D134" s="16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s="18" customFormat="1" ht="12.75">
      <c r="A135" s="13"/>
      <c r="B135" s="13"/>
      <c r="C135" s="13"/>
      <c r="D135" s="16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s="18" customFormat="1" ht="12.75">
      <c r="A136" s="13"/>
      <c r="B136" s="13"/>
      <c r="C136" s="13"/>
      <c r="D136" s="16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s="18" customFormat="1" ht="12.75">
      <c r="A137" s="13"/>
      <c r="B137" s="13"/>
      <c r="C137" s="13"/>
      <c r="D137" s="16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s="18" customFormat="1" ht="12.75">
      <c r="A138" s="13"/>
      <c r="B138" s="13"/>
      <c r="C138" s="13"/>
      <c r="D138" s="16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s="18" customFormat="1" ht="12.75">
      <c r="A139" s="13"/>
      <c r="B139" s="13"/>
      <c r="C139" s="13"/>
      <c r="D139" s="16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s="18" customFormat="1" ht="12.75">
      <c r="A140" s="13"/>
      <c r="B140" s="13"/>
      <c r="C140" s="13"/>
      <c r="D140" s="16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s="18" customFormat="1" ht="12.75">
      <c r="A141" s="13"/>
      <c r="B141" s="13"/>
      <c r="C141" s="13"/>
      <c r="D141" s="16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s="18" customFormat="1" ht="12.75">
      <c r="A142" s="13"/>
      <c r="B142" s="13"/>
      <c r="C142" s="13"/>
      <c r="D142" s="16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s="18" customFormat="1" ht="12.75">
      <c r="A143" s="13"/>
      <c r="B143" s="13"/>
      <c r="C143" s="13"/>
      <c r="D143" s="16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s="18" customFormat="1" ht="12.75">
      <c r="A144" s="13"/>
      <c r="B144" s="13"/>
      <c r="C144" s="13"/>
      <c r="D144" s="16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s="18" customFormat="1" ht="12.75">
      <c r="A145" s="13"/>
      <c r="B145" s="13"/>
      <c r="C145" s="13"/>
      <c r="D145" s="16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s="18" customFormat="1" ht="12.75">
      <c r="A146" s="13"/>
      <c r="B146" s="13"/>
      <c r="C146" s="13"/>
      <c r="D146" s="16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s="18" customFormat="1" ht="12.75">
      <c r="A147" s="13"/>
      <c r="B147" s="13"/>
      <c r="C147" s="13"/>
      <c r="D147" s="16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s="18" customFormat="1" ht="12.75">
      <c r="A148" s="13"/>
      <c r="B148" s="13"/>
      <c r="C148" s="13"/>
      <c r="D148" s="16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s="18" customFormat="1" ht="12.75">
      <c r="A149" s="13"/>
      <c r="B149" s="13"/>
      <c r="C149" s="13"/>
      <c r="D149" s="16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s="18" customFormat="1" ht="12.75">
      <c r="A150" s="13"/>
      <c r="B150" s="13"/>
      <c r="C150" s="13"/>
      <c r="D150" s="16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s="18" customFormat="1" ht="12.75">
      <c r="A151" s="13"/>
      <c r="B151" s="13"/>
      <c r="C151" s="13"/>
      <c r="D151" s="16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s="18" customFormat="1" ht="12.75">
      <c r="A152" s="13"/>
      <c r="B152" s="13"/>
      <c r="C152" s="13"/>
      <c r="D152" s="16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s="18" customFormat="1" ht="12.75">
      <c r="A153" s="13"/>
      <c r="B153" s="13"/>
      <c r="C153" s="13"/>
      <c r="D153" s="16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s="18" customFormat="1" ht="12.75">
      <c r="A154" s="13"/>
      <c r="B154" s="13"/>
      <c r="C154" s="13"/>
      <c r="D154" s="16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s="18" customFormat="1" ht="12.75">
      <c r="A155" s="13"/>
      <c r="B155" s="13"/>
      <c r="C155" s="13"/>
      <c r="D155" s="16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s="18" customFormat="1" ht="12.75">
      <c r="A156" s="13"/>
      <c r="B156" s="13"/>
      <c r="C156" s="13"/>
      <c r="D156" s="16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s="18" customFormat="1" ht="12.75">
      <c r="A157" s="13"/>
      <c r="B157" s="13"/>
      <c r="C157" s="13"/>
      <c r="D157" s="16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s="18" customFormat="1" ht="12.75">
      <c r="A158" s="13"/>
      <c r="B158" s="13"/>
      <c r="C158" s="13"/>
      <c r="D158" s="16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s="18" customFormat="1" ht="12.75">
      <c r="A159" s="13"/>
      <c r="B159" s="13"/>
      <c r="C159" s="13"/>
      <c r="D159" s="16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s="18" customFormat="1" ht="12.75">
      <c r="A160" s="13"/>
      <c r="B160" s="13"/>
      <c r="C160" s="13"/>
      <c r="D160" s="16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s="18" customFormat="1" ht="12.75">
      <c r="A161" s="13"/>
      <c r="B161" s="13"/>
      <c r="C161" s="13"/>
      <c r="D161" s="16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s="18" customFormat="1" ht="12.75">
      <c r="A162" s="13"/>
      <c r="B162" s="13"/>
      <c r="C162" s="13"/>
      <c r="D162" s="16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s="18" customFormat="1" ht="12.75">
      <c r="A163" s="13"/>
      <c r="B163" s="13"/>
      <c r="C163" s="13"/>
      <c r="D163" s="16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s="18" customFormat="1" ht="12.75">
      <c r="A164" s="13"/>
      <c r="B164" s="13"/>
      <c r="C164" s="13"/>
      <c r="D164" s="16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s="18" customFormat="1" ht="12.75">
      <c r="A165" s="13"/>
      <c r="B165" s="13"/>
      <c r="C165" s="13"/>
      <c r="D165" s="16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s="18" customFormat="1" ht="12.75">
      <c r="A166" s="13"/>
      <c r="B166" s="13"/>
      <c r="C166" s="13"/>
      <c r="D166" s="16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s="18" customFormat="1" ht="12.75">
      <c r="A167" s="13"/>
      <c r="B167" s="13"/>
      <c r="C167" s="13"/>
      <c r="D167" s="1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s="18" customFormat="1" ht="12.75">
      <c r="A168" s="13"/>
      <c r="B168" s="13"/>
      <c r="C168" s="13"/>
      <c r="D168" s="1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s="18" customFormat="1" ht="12.75">
      <c r="A169" s="13"/>
      <c r="B169" s="13"/>
      <c r="C169" s="13"/>
      <c r="D169" s="16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s="18" customFormat="1" ht="12.75">
      <c r="A170" s="13"/>
      <c r="B170" s="13"/>
      <c r="C170" s="13"/>
      <c r="D170" s="1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s="18" customFormat="1" ht="12.75">
      <c r="A171" s="13"/>
      <c r="B171" s="13"/>
      <c r="C171" s="13"/>
      <c r="D171" s="16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s="18" customFormat="1" ht="12.75">
      <c r="A172" s="13"/>
      <c r="B172" s="13"/>
      <c r="C172" s="13"/>
      <c r="D172" s="1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s="18" customFormat="1" ht="12.75">
      <c r="A173" s="13"/>
      <c r="B173" s="13"/>
      <c r="C173" s="13"/>
      <c r="D173" s="16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s="18" customFormat="1" ht="12.75">
      <c r="A174" s="13"/>
      <c r="B174" s="13"/>
      <c r="C174" s="13"/>
      <c r="D174" s="1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</sheetData>
  <sheetProtection/>
  <mergeCells count="18">
    <mergeCell ref="A8:D8"/>
    <mergeCell ref="I2:K2"/>
    <mergeCell ref="I3:K3"/>
    <mergeCell ref="I4:K4"/>
    <mergeCell ref="I5:K5"/>
    <mergeCell ref="C2:D2"/>
    <mergeCell ref="C3:D3"/>
    <mergeCell ref="C4:D4"/>
    <mergeCell ref="C5:D5"/>
    <mergeCell ref="A9:D9"/>
    <mergeCell ref="A10:D10"/>
    <mergeCell ref="A44:B44"/>
    <mergeCell ref="A45:B45"/>
    <mergeCell ref="A46:B46"/>
    <mergeCell ref="A47:B47"/>
    <mergeCell ref="A42:B42"/>
    <mergeCell ref="A43:B43"/>
    <mergeCell ref="A11:D11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Софронова</dc:creator>
  <cp:keywords/>
  <dc:description/>
  <cp:lastModifiedBy>User</cp:lastModifiedBy>
  <cp:lastPrinted>2020-07-08T07:34:34Z</cp:lastPrinted>
  <dcterms:created xsi:type="dcterms:W3CDTF">2000-03-22T11:46:42Z</dcterms:created>
  <dcterms:modified xsi:type="dcterms:W3CDTF">2020-07-08T07:34:43Z</dcterms:modified>
  <cp:category/>
  <cp:version/>
  <cp:contentType/>
  <cp:contentStatus/>
</cp:coreProperties>
</file>